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ชม.ปกติ" sheetId="1" r:id="rId1"/>
    <sheet name="ชม.สมทบ" sheetId="2" r:id="rId2"/>
  </sheets>
  <definedNames/>
  <calcPr fullCalcOnLoad="1"/>
</workbook>
</file>

<file path=xl/sharedStrings.xml><?xml version="1.0" encoding="utf-8"?>
<sst xmlns="http://schemas.openxmlformats.org/spreadsheetml/2006/main" count="545" uniqueCount="125">
  <si>
    <t>ระดับปริญญาตรี</t>
  </si>
  <si>
    <t xml:space="preserve">ปรับ </t>
  </si>
  <si>
    <t>ระดับบัณฑิตศึกษา</t>
  </si>
  <si>
    <t>ปรับ ป.</t>
  </si>
  <si>
    <t>รวม</t>
  </si>
  <si>
    <t>ภาควิชา / สาขาวิชา</t>
  </si>
  <si>
    <t>บรรยาย</t>
  </si>
  <si>
    <t>ปฏิบัติ</t>
  </si>
  <si>
    <t>เป็น</t>
  </si>
  <si>
    <t>ปรับเป็น</t>
  </si>
  <si>
    <t>เป็น บ.</t>
  </si>
  <si>
    <t>เฉลี่ย</t>
  </si>
  <si>
    <t>ป.ตรี</t>
  </si>
  <si>
    <t>มหาวิทยาลัยทักษิณ</t>
  </si>
  <si>
    <t>คณะเศรษฐศาสตร์และบริหารธุรกิจ</t>
  </si>
  <si>
    <t>คณะศึกษาศาสตร์</t>
  </si>
  <si>
    <t xml:space="preserve">  คณะศึกษาศาสตร์ (วิชาชีพครู)</t>
  </si>
  <si>
    <t xml:space="preserve">  ภาควิชาหลักสูตรและการสอน</t>
  </si>
  <si>
    <t xml:space="preserve">  หลักสูตรและการสอน</t>
  </si>
  <si>
    <t xml:space="preserve"> - วิชาชีพครู</t>
  </si>
  <si>
    <t xml:space="preserve">  การศึกษาปฐมวัย</t>
  </si>
  <si>
    <t xml:space="preserve">  ภาควิชาพลศึกษาและสุขศึกษา</t>
  </si>
  <si>
    <t xml:space="preserve">  พลศึกษาและสุขศึกษา</t>
  </si>
  <si>
    <t xml:space="preserve">  ภาควิชาเทคโนโลยีและสื่อสารการศึกษา</t>
  </si>
  <si>
    <t xml:space="preserve">  เทคโนโลยีและสื่อสารการศึกษา</t>
  </si>
  <si>
    <t xml:space="preserve">  เทคโนโลยีการศึกษา</t>
  </si>
  <si>
    <t xml:space="preserve">  จิตวิทยาการแนะแนว</t>
  </si>
  <si>
    <t xml:space="preserve">  - วิชาชีพครู</t>
  </si>
  <si>
    <t xml:space="preserve">  จิตวิทยาการให้คำปรึกษา</t>
  </si>
  <si>
    <t xml:space="preserve">  ภาควิชาประเมินผลและวิจัย</t>
  </si>
  <si>
    <t xml:space="preserve">  การวัดและประเมินผลทางการศึกษา</t>
  </si>
  <si>
    <t xml:space="preserve">  พื้นฐานทางการศึกษาและวิจัย</t>
  </si>
  <si>
    <t xml:space="preserve">  การวิจัยและประเมิน</t>
  </si>
  <si>
    <t xml:space="preserve">  ภาควิชาการบริหารการศึกษา</t>
  </si>
  <si>
    <t xml:space="preserve">  การบริหารการศึกษา</t>
  </si>
  <si>
    <t>คณะนิติศาสตร์</t>
  </si>
  <si>
    <t xml:space="preserve">  นิติศาสตร์</t>
  </si>
  <si>
    <t>คณะศิลปกรรมศาสตร์</t>
  </si>
  <si>
    <t xml:space="preserve">  ทัศนศิลป์</t>
  </si>
  <si>
    <t xml:space="preserve">  ดุริยางคศาสตร์สากล</t>
  </si>
  <si>
    <t xml:space="preserve">  ดุริยางคศาสตร์ไทย</t>
  </si>
  <si>
    <t xml:space="preserve">  ศิลปะการแสดง</t>
  </si>
  <si>
    <t>คณะมนุษยศาสตร์และสังคมศาสตร์</t>
  </si>
  <si>
    <t xml:space="preserve">  คณะมนุษย์ ฯ (สาขาวิชาวัฒนธรรมศึกษา)</t>
  </si>
  <si>
    <t xml:space="preserve">  ภาควิชาสังคมศาสตร์</t>
  </si>
  <si>
    <t xml:space="preserve">  ประวัติศาสตร์</t>
  </si>
  <si>
    <t xml:space="preserve">  สังคมศึกษา</t>
  </si>
  <si>
    <t xml:space="preserve">  รัฐศาสตร์</t>
  </si>
  <si>
    <t xml:space="preserve">  การพัฒนาชุมชน</t>
  </si>
  <si>
    <t xml:space="preserve">  การจัดการทรัพยากรมนุษย์</t>
  </si>
  <si>
    <t xml:space="preserve">  การปกครองท้องถิ่น</t>
  </si>
  <si>
    <t xml:space="preserve">  บรรณารักษศาสตร์ ฯ</t>
  </si>
  <si>
    <t xml:space="preserve">  ภาควิชาภาษาไทยและภาษาตะวันออก</t>
  </si>
  <si>
    <t xml:space="preserve">  ภาษาไทย</t>
  </si>
  <si>
    <t xml:space="preserve">  ไทยคดีศึกษา</t>
  </si>
  <si>
    <t xml:space="preserve">  ภาษามลายู</t>
  </si>
  <si>
    <t xml:space="preserve">  ภาษาญี่ปุ่น</t>
  </si>
  <si>
    <t xml:space="preserve">  ภาควิชาภาษาตะวันตก</t>
  </si>
  <si>
    <t xml:space="preserve">  ภาษาอังกฤษ</t>
  </si>
  <si>
    <t xml:space="preserve">  ภาควิชาภูมิศาสตร์</t>
  </si>
  <si>
    <t xml:space="preserve">  ภูมิศาสตร์</t>
  </si>
  <si>
    <t>บัณฑิตวิทยาลัย</t>
  </si>
  <si>
    <t xml:space="preserve">  นโยบายและการวางแผนสังคม</t>
  </si>
  <si>
    <t xml:space="preserve">  การศึกษาเพื่อพัฒนาทรัพยากรมนุษย์</t>
  </si>
  <si>
    <t>คณะวิทยาศาสตร์</t>
  </si>
  <si>
    <t xml:space="preserve">  ภาควิชาคณิตศาสตร์</t>
  </si>
  <si>
    <t xml:space="preserve">  คณิตศาสตร์</t>
  </si>
  <si>
    <t xml:space="preserve"> วิทยาการคอมพิวเตอร์</t>
  </si>
  <si>
    <t xml:space="preserve">  สถิติ</t>
  </si>
  <si>
    <t xml:space="preserve">  เทคโนโลยีสารสนเทศ</t>
  </si>
  <si>
    <t xml:space="preserve">  ภาควิชาฟิสิกส์ </t>
  </si>
  <si>
    <t xml:space="preserve">  ฟิสิกส์</t>
  </si>
  <si>
    <t xml:space="preserve">  ฟิสิกส์ประยุกต์ - พลังงาน</t>
  </si>
  <si>
    <t xml:space="preserve">  ภาควิชาเคมี</t>
  </si>
  <si>
    <t xml:space="preserve">  เคมี</t>
  </si>
  <si>
    <t xml:space="preserve">  เคมี - ประยุกต์</t>
  </si>
  <si>
    <t xml:space="preserve">  ภาควิชาชีววิทยา</t>
  </si>
  <si>
    <t xml:space="preserve">  ชีววิทยา</t>
  </si>
  <si>
    <t xml:space="preserve">  วิทยานิพนธ์</t>
  </si>
  <si>
    <t xml:space="preserve">  วิทยาศาสตร์การเพาะเลี้ยงสัตว์น้ำ</t>
  </si>
  <si>
    <t xml:space="preserve">  วิทยาศาสตร์สิ่งแวดล้อม</t>
  </si>
  <si>
    <t>คณะวิทยาการสุขภาพและการกีฬา</t>
  </si>
  <si>
    <t xml:space="preserve">  สาธารณสุขศาสตร์</t>
  </si>
  <si>
    <t xml:space="preserve">  วิทยาศาสตร์การกีฬา</t>
  </si>
  <si>
    <t xml:space="preserve">  สุขศาสตร์อุตสาหกรรมและความปลอดภัย</t>
  </si>
  <si>
    <t xml:space="preserve">  การจัดการระบบสุขภาพ</t>
  </si>
  <si>
    <t>คณะเทคโนโลยีและการพัฒนาชุมชน</t>
  </si>
  <si>
    <t xml:space="preserve">  วิทยาศาสตร์และเทคโนโลยีอาหาร</t>
  </si>
  <si>
    <t xml:space="preserve">  เทคโนโลยีการเกษตร</t>
  </si>
  <si>
    <t xml:space="preserve"> ภาวะผู้นำทางการบริหารการศึกษา</t>
  </si>
  <si>
    <t xml:space="preserve">  ภาษาจีน</t>
  </si>
  <si>
    <t xml:space="preserve"> ภาควิชาบรรณารักษศาสตร์</t>
  </si>
  <si>
    <t xml:space="preserve"> ภาควิชาการบริหารการศึกษา</t>
  </si>
  <si>
    <t xml:space="preserve"> ภาควิชาจิตวิทยาและการแนะแนว</t>
  </si>
  <si>
    <t xml:space="preserve"> ภาควิชาเทคโนโลยีและสื่อสารการศึกษา</t>
  </si>
  <si>
    <t xml:space="preserve"> ภาควิชาพลศึกษาและสุขศึกษา</t>
  </si>
  <si>
    <t xml:space="preserve"> ภาควิชาหลักสูตรและการสอน</t>
  </si>
  <si>
    <t xml:space="preserve">  ภาควิชาการประเมินผลและวิจัย</t>
  </si>
  <si>
    <t>1/52</t>
  </si>
  <si>
    <t xml:space="preserve">  เศรษฐศาสตร์</t>
  </si>
  <si>
    <t xml:space="preserve">  การบัญชี</t>
  </si>
  <si>
    <t xml:space="preserve">  บริหารธุรกิจ</t>
  </si>
  <si>
    <t xml:space="preserve">  ภาควิชาจิตวิทยาและการแนะแนว</t>
  </si>
  <si>
    <t xml:space="preserve">  - บริหารธุรกิจ</t>
  </si>
  <si>
    <t xml:space="preserve">  - การจัดการธุรกิจ</t>
  </si>
  <si>
    <t xml:space="preserve">  เคมีอุตสาหกรรม</t>
  </si>
  <si>
    <r>
      <t>สรุป</t>
    </r>
    <r>
      <rPr>
        <b/>
        <sz val="12"/>
        <rFont val="Cordia New"/>
        <family val="2"/>
      </rPr>
      <t>จำนวนชั่วโมงสอนเฉลี่ยของนิสิตภาคปกติ  มหาวิทยาลัยทักษิณ  ปีการศึกษา  2552</t>
    </r>
  </si>
  <si>
    <t xml:space="preserve">  - การตลาด</t>
  </si>
  <si>
    <t xml:space="preserve">  - เทคโนโลยีการผลิตสัตว์</t>
  </si>
  <si>
    <t xml:space="preserve">  - เทคโนโลยีการผลิตพืช</t>
  </si>
  <si>
    <t>2/52</t>
  </si>
  <si>
    <t xml:space="preserve">  - การเงิน</t>
  </si>
  <si>
    <t xml:space="preserve">  - การจัดการการค้าปลีก</t>
  </si>
  <si>
    <t xml:space="preserve">  ฝึกสอนหรือฝึกงาน (วิชาชีพครู)</t>
  </si>
  <si>
    <t xml:space="preserve">  สังคมวิทยา</t>
  </si>
  <si>
    <t xml:space="preserve">  ภาควิชาบรรณารักษศาสตร์และสารสนเทศศาสตร์</t>
  </si>
  <si>
    <t xml:space="preserve">  บรรณารักษศาสตร์และสารสนเทศศาสตร์</t>
  </si>
  <si>
    <t>คณะวิทยาศาสตร์ (ต่อ)</t>
  </si>
  <si>
    <t xml:space="preserve">  ภาคนิพนธ์</t>
  </si>
  <si>
    <t xml:space="preserve">  วิชาชีพครู</t>
  </si>
  <si>
    <r>
      <t xml:space="preserve">  </t>
    </r>
    <r>
      <rPr>
        <u val="single"/>
        <sz val="11"/>
        <rFont val="Cordia New"/>
        <family val="2"/>
      </rPr>
      <t>หมายเหตุ</t>
    </r>
    <r>
      <rPr>
        <sz val="11"/>
        <rFont val="Cordia New"/>
        <family val="2"/>
      </rPr>
      <t xml:space="preserve">   :   ไม่รวมภาคนิพนธ์  วิทยานิพนธ์และดุษฎีนิพนธ์</t>
    </r>
  </si>
  <si>
    <t xml:space="preserve">  ปริญญานิพนธ์</t>
  </si>
  <si>
    <r>
      <t xml:space="preserve">  </t>
    </r>
    <r>
      <rPr>
        <u val="single"/>
        <sz val="11"/>
        <rFont val="Cordia New"/>
        <family val="2"/>
      </rPr>
      <t>หมายเหตุ</t>
    </r>
    <r>
      <rPr>
        <sz val="11"/>
        <rFont val="Cordia New"/>
        <family val="2"/>
      </rPr>
      <t xml:space="preserve">   :   ไม่รวมปริญญานิพนธ์  และวิทยานิพนธ์</t>
    </r>
  </si>
  <si>
    <r>
      <t>สรุป</t>
    </r>
    <r>
      <rPr>
        <b/>
        <sz val="12"/>
        <rFont val="Cordia New"/>
        <family val="2"/>
      </rPr>
      <t>จำนวนชั่วโมงสอนเฉลี่ยของนิสิตภาคสมทบ  ภาคพิเศษ   มหาวิทยาลัยทักษิณ  ปีการศึกษา  2552</t>
    </r>
  </si>
  <si>
    <t xml:space="preserve"> ดุษฎีนิพนธ์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</si>
</sst>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0"/>
      <name val="Arial"/>
      <family val="0"/>
    </font>
    <font>
      <sz val="16"/>
      <name val="AngsanaUPC"/>
      <family val="1"/>
    </font>
    <font>
      <b/>
      <sz val="12"/>
      <name val="Cordia New"/>
      <family val="2"/>
    </font>
    <font>
      <sz val="11"/>
      <name val="Cordia New"/>
      <family val="2"/>
    </font>
    <font>
      <b/>
      <sz val="11"/>
      <name val="Cordia New"/>
      <family val="2"/>
    </font>
    <font>
      <u val="single"/>
      <sz val="11"/>
      <name val="Cordia New"/>
      <family val="2"/>
    </font>
    <font>
      <b/>
      <u val="single"/>
      <sz val="11"/>
      <name val="Cordia New"/>
      <family val="2"/>
    </font>
    <font>
      <sz val="8"/>
      <name val="Arial"/>
      <family val="0"/>
    </font>
    <font>
      <b/>
      <u val="single"/>
      <sz val="12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3" fontId="4" fillId="0" borderId="10" xfId="36" applyFont="1" applyBorder="1" applyAlignment="1">
      <alignment horizontal="center"/>
    </xf>
    <xf numFmtId="0" fontId="4" fillId="33" borderId="11" xfId="0" applyFont="1" applyFill="1" applyBorder="1" applyAlignment="1">
      <alignment/>
    </xf>
    <xf numFmtId="43" fontId="4" fillId="33" borderId="11" xfId="36" applyFont="1" applyFill="1" applyBorder="1" applyAlignment="1">
      <alignment/>
    </xf>
    <xf numFmtId="0" fontId="3" fillId="34" borderId="12" xfId="0" applyFont="1" applyFill="1" applyBorder="1" applyAlignment="1">
      <alignment/>
    </xf>
    <xf numFmtId="43" fontId="3" fillId="34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43" fontId="3" fillId="0" borderId="12" xfId="36" applyFont="1" applyFill="1" applyBorder="1" applyAlignment="1">
      <alignment/>
    </xf>
    <xf numFmtId="4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43" fontId="4" fillId="33" borderId="12" xfId="36" applyFont="1" applyFill="1" applyBorder="1" applyAlignment="1">
      <alignment/>
    </xf>
    <xf numFmtId="43" fontId="3" fillId="34" borderId="13" xfId="0" applyNumberFormat="1" applyFont="1" applyFill="1" applyBorder="1" applyAlignment="1">
      <alignment/>
    </xf>
    <xf numFmtId="43" fontId="3" fillId="34" borderId="12" xfId="36" applyFont="1" applyFill="1" applyBorder="1" applyAlignment="1">
      <alignment/>
    </xf>
    <xf numFmtId="0" fontId="3" fillId="35" borderId="12" xfId="0" applyFont="1" applyFill="1" applyBorder="1" applyAlignment="1">
      <alignment/>
    </xf>
    <xf numFmtId="43" fontId="3" fillId="35" borderId="12" xfId="0" applyNumberFormat="1" applyFont="1" applyFill="1" applyBorder="1" applyAlignment="1">
      <alignment/>
    </xf>
    <xf numFmtId="0" fontId="3" fillId="36" borderId="12" xfId="0" applyFont="1" applyFill="1" applyBorder="1" applyAlignment="1">
      <alignment/>
    </xf>
    <xf numFmtId="43" fontId="3" fillId="36" borderId="12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43" fontId="3" fillId="0" borderId="14" xfId="0" applyNumberFormat="1" applyFont="1" applyBorder="1" applyAlignment="1">
      <alignment/>
    </xf>
    <xf numFmtId="0" fontId="3" fillId="36" borderId="15" xfId="0" applyFont="1" applyFill="1" applyBorder="1" applyAlignment="1">
      <alignment/>
    </xf>
    <xf numFmtId="43" fontId="3" fillId="36" borderId="15" xfId="0" applyNumberFormat="1" applyFont="1" applyFill="1" applyBorder="1" applyAlignment="1">
      <alignment/>
    </xf>
    <xf numFmtId="43" fontId="3" fillId="0" borderId="12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43" fontId="3" fillId="36" borderId="14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43" fontId="3" fillId="35" borderId="14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/>
    </xf>
    <xf numFmtId="43" fontId="3" fillId="0" borderId="15" xfId="0" applyNumberFormat="1" applyFont="1" applyBorder="1" applyAlignment="1">
      <alignment/>
    </xf>
    <xf numFmtId="0" fontId="3" fillId="34" borderId="16" xfId="0" applyFont="1" applyFill="1" applyBorder="1" applyAlignment="1">
      <alignment/>
    </xf>
    <xf numFmtId="43" fontId="3" fillId="34" borderId="16" xfId="0" applyNumberFormat="1" applyFont="1" applyFill="1" applyBorder="1" applyAlignment="1">
      <alignment/>
    </xf>
    <xf numFmtId="43" fontId="3" fillId="0" borderId="13" xfId="0" applyNumberFormat="1" applyFont="1" applyBorder="1" applyAlignment="1">
      <alignment/>
    </xf>
    <xf numFmtId="43" fontId="3" fillId="35" borderId="13" xfId="0" applyNumberFormat="1" applyFont="1" applyFill="1" applyBorder="1" applyAlignment="1">
      <alignment/>
    </xf>
    <xf numFmtId="43" fontId="4" fillId="33" borderId="12" xfId="0" applyNumberFormat="1" applyFont="1" applyFill="1" applyBorder="1" applyAlignment="1">
      <alignment/>
    </xf>
    <xf numFmtId="0" fontId="3" fillId="35" borderId="15" xfId="0" applyFont="1" applyFill="1" applyBorder="1" applyAlignment="1">
      <alignment/>
    </xf>
    <xf numFmtId="43" fontId="3" fillId="35" borderId="15" xfId="0" applyNumberFormat="1" applyFont="1" applyFill="1" applyBorder="1" applyAlignment="1">
      <alignment/>
    </xf>
    <xf numFmtId="43" fontId="3" fillId="34" borderId="16" xfId="36" applyFont="1" applyFill="1" applyBorder="1" applyAlignment="1">
      <alignment/>
    </xf>
    <xf numFmtId="43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3" fontId="4" fillId="35" borderId="17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43" fontId="3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43" fontId="3" fillId="34" borderId="14" xfId="0" applyNumberFormat="1" applyFont="1" applyFill="1" applyBorder="1" applyAlignment="1">
      <alignment/>
    </xf>
    <xf numFmtId="43" fontId="3" fillId="0" borderId="23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43" fontId="4" fillId="33" borderId="16" xfId="36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3" fontId="3" fillId="0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43" fontId="3" fillId="0" borderId="18" xfId="0" applyNumberFormat="1" applyFont="1" applyFill="1" applyBorder="1" applyAlignment="1">
      <alignment/>
    </xf>
    <xf numFmtId="43" fontId="3" fillId="35" borderId="2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3" fillId="0" borderId="0" xfId="36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3" fillId="36" borderId="15" xfId="36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tabSelected="1" zoomScalePageLayoutView="0" workbookViewId="0" topLeftCell="A1">
      <selection activeCell="S5" sqref="S5"/>
    </sheetView>
  </sheetViews>
  <sheetFormatPr defaultColWidth="9.140625" defaultRowHeight="12.75"/>
  <cols>
    <col min="1" max="1" width="30.140625" style="1" customWidth="1"/>
    <col min="2" max="8" width="7.00390625" style="1" bestFit="1" customWidth="1"/>
    <col min="9" max="11" width="5.8515625" style="1" bestFit="1" customWidth="1"/>
    <col min="12" max="12" width="6.28125" style="1" bestFit="1" customWidth="1"/>
    <col min="13" max="13" width="5.8515625" style="1" bestFit="1" customWidth="1"/>
    <col min="14" max="14" width="5.140625" style="1" bestFit="1" customWidth="1"/>
    <col min="15" max="16" width="5.8515625" style="1" bestFit="1" customWidth="1"/>
    <col min="17" max="18" width="7.00390625" style="1" bestFit="1" customWidth="1"/>
    <col min="19" max="16384" width="9.140625" style="1" customWidth="1"/>
  </cols>
  <sheetData>
    <row r="1" spans="1:18" ht="19.5" customHeight="1">
      <c r="A1" s="73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9.5" customHeight="1">
      <c r="A2" s="2"/>
      <c r="B2" s="75" t="s">
        <v>0</v>
      </c>
      <c r="C2" s="75"/>
      <c r="D2" s="75"/>
      <c r="E2" s="75"/>
      <c r="F2" s="75"/>
      <c r="G2" s="76"/>
      <c r="H2" s="48" t="s">
        <v>1</v>
      </c>
      <c r="I2" s="75" t="s">
        <v>2</v>
      </c>
      <c r="J2" s="75"/>
      <c r="K2" s="75"/>
      <c r="L2" s="75"/>
      <c r="M2" s="75"/>
      <c r="N2" s="75"/>
      <c r="O2" s="76"/>
      <c r="P2" s="48" t="s">
        <v>3</v>
      </c>
      <c r="Q2" s="48" t="s">
        <v>4</v>
      </c>
      <c r="R2" s="48"/>
    </row>
    <row r="3" spans="1:18" ht="19.5" customHeight="1">
      <c r="A3" s="2" t="s">
        <v>5</v>
      </c>
      <c r="B3" s="77" t="s">
        <v>6</v>
      </c>
      <c r="C3" s="76"/>
      <c r="D3" s="48" t="s">
        <v>4</v>
      </c>
      <c r="E3" s="77" t="s">
        <v>7</v>
      </c>
      <c r="F3" s="76"/>
      <c r="G3" s="48" t="s">
        <v>4</v>
      </c>
      <c r="H3" s="2" t="s">
        <v>8</v>
      </c>
      <c r="I3" s="77" t="s">
        <v>6</v>
      </c>
      <c r="J3" s="76"/>
      <c r="K3" s="49" t="s">
        <v>4</v>
      </c>
      <c r="L3" s="50" t="s">
        <v>9</v>
      </c>
      <c r="M3" s="77" t="s">
        <v>7</v>
      </c>
      <c r="N3" s="76"/>
      <c r="O3" s="49" t="s">
        <v>4</v>
      </c>
      <c r="P3" s="2" t="s">
        <v>10</v>
      </c>
      <c r="Q3" s="2" t="s">
        <v>6</v>
      </c>
      <c r="R3" s="2" t="s">
        <v>11</v>
      </c>
    </row>
    <row r="4" spans="1:18" ht="19.5" customHeight="1">
      <c r="A4" s="51"/>
      <c r="B4" s="52" t="s">
        <v>98</v>
      </c>
      <c r="C4" s="52" t="s">
        <v>110</v>
      </c>
      <c r="D4" s="53"/>
      <c r="E4" s="52" t="s">
        <v>98</v>
      </c>
      <c r="F4" s="52" t="s">
        <v>110</v>
      </c>
      <c r="G4" s="53"/>
      <c r="H4" s="53" t="s">
        <v>6</v>
      </c>
      <c r="I4" s="52" t="s">
        <v>98</v>
      </c>
      <c r="J4" s="52" t="s">
        <v>110</v>
      </c>
      <c r="K4" s="53"/>
      <c r="L4" s="53" t="s">
        <v>12</v>
      </c>
      <c r="M4" s="52" t="s">
        <v>98</v>
      </c>
      <c r="N4" s="52" t="s">
        <v>110</v>
      </c>
      <c r="O4" s="53"/>
      <c r="P4" s="54" t="s">
        <v>12</v>
      </c>
      <c r="Q4" s="54" t="s">
        <v>12</v>
      </c>
      <c r="R4" s="54"/>
    </row>
    <row r="5" spans="1:18" ht="19.5" customHeight="1">
      <c r="A5" s="2" t="s">
        <v>13</v>
      </c>
      <c r="B5" s="3">
        <f>B6+B16+B56+B58+B63+B90+B99+B128+B133</f>
        <v>3029.78</v>
      </c>
      <c r="C5" s="3">
        <f aca="true" t="shared" si="0" ref="C5:R5">C6+C16+C56+C58+C63+C90+C99+C128+C133</f>
        <v>2909.74</v>
      </c>
      <c r="D5" s="3">
        <f t="shared" si="0"/>
        <v>5939.5199999999995</v>
      </c>
      <c r="E5" s="3">
        <f t="shared" si="0"/>
        <v>2074.0699999999997</v>
      </c>
      <c r="F5" s="3">
        <f t="shared" si="0"/>
        <v>2327.74</v>
      </c>
      <c r="G5" s="3">
        <f t="shared" si="0"/>
        <v>4401.81</v>
      </c>
      <c r="H5" s="3">
        <f t="shared" si="0"/>
        <v>1467.2699999999998</v>
      </c>
      <c r="I5" s="3">
        <f t="shared" si="0"/>
        <v>228</v>
      </c>
      <c r="J5" s="3">
        <f t="shared" si="0"/>
        <v>171</v>
      </c>
      <c r="K5" s="3">
        <f t="shared" si="0"/>
        <v>399</v>
      </c>
      <c r="L5" s="3">
        <f t="shared" si="0"/>
        <v>665</v>
      </c>
      <c r="M5" s="3">
        <f t="shared" si="0"/>
        <v>139</v>
      </c>
      <c r="N5" s="3">
        <f t="shared" si="0"/>
        <v>80</v>
      </c>
      <c r="O5" s="3">
        <f t="shared" si="0"/>
        <v>219</v>
      </c>
      <c r="P5" s="3">
        <f t="shared" si="0"/>
        <v>121.66666666666666</v>
      </c>
      <c r="Q5" s="3">
        <f t="shared" si="0"/>
        <v>8193.456666666667</v>
      </c>
      <c r="R5" s="3">
        <f t="shared" si="0"/>
        <v>4096.7283333333335</v>
      </c>
    </row>
    <row r="6" spans="1:18" ht="19.5" customHeight="1">
      <c r="A6" s="4" t="s">
        <v>14</v>
      </c>
      <c r="B6" s="5">
        <f aca="true" t="shared" si="1" ref="B6:R6">SUM(B7:B9)</f>
        <v>375.22</v>
      </c>
      <c r="C6" s="5">
        <f t="shared" si="1"/>
        <v>293.5</v>
      </c>
      <c r="D6" s="5">
        <f t="shared" si="1"/>
        <v>668.72</v>
      </c>
      <c r="E6" s="5">
        <f t="shared" si="1"/>
        <v>78</v>
      </c>
      <c r="F6" s="5">
        <f t="shared" si="1"/>
        <v>282</v>
      </c>
      <c r="G6" s="5">
        <f t="shared" si="1"/>
        <v>360</v>
      </c>
      <c r="H6" s="5">
        <f t="shared" si="1"/>
        <v>120</v>
      </c>
      <c r="I6" s="5">
        <f t="shared" si="1"/>
        <v>14</v>
      </c>
      <c r="J6" s="5">
        <f t="shared" si="1"/>
        <v>3</v>
      </c>
      <c r="K6" s="5">
        <f t="shared" si="1"/>
        <v>17</v>
      </c>
      <c r="L6" s="5">
        <f t="shared" si="1"/>
        <v>28.333333333333332</v>
      </c>
      <c r="M6" s="5">
        <f t="shared" si="1"/>
        <v>2</v>
      </c>
      <c r="N6" s="5">
        <f t="shared" si="1"/>
        <v>0</v>
      </c>
      <c r="O6" s="5">
        <f t="shared" si="1"/>
        <v>2</v>
      </c>
      <c r="P6" s="5">
        <f t="shared" si="1"/>
        <v>1.1111111111111112</v>
      </c>
      <c r="Q6" s="5">
        <f t="shared" si="1"/>
        <v>818.1644444444444</v>
      </c>
      <c r="R6" s="5">
        <f t="shared" si="1"/>
        <v>409.0822222222222</v>
      </c>
    </row>
    <row r="7" spans="1:18" ht="19.5" customHeight="1">
      <c r="A7" s="6" t="s">
        <v>99</v>
      </c>
      <c r="B7" s="7">
        <v>72.86</v>
      </c>
      <c r="C7" s="7">
        <v>64.33</v>
      </c>
      <c r="D7" s="7">
        <f>SUM(B7:C7)</f>
        <v>137.19</v>
      </c>
      <c r="E7" s="7">
        <v>8</v>
      </c>
      <c r="F7" s="7">
        <v>66</v>
      </c>
      <c r="G7" s="7">
        <f>SUM(E7:F7)</f>
        <v>74</v>
      </c>
      <c r="H7" s="7">
        <f>G7/3</f>
        <v>24.666666666666668</v>
      </c>
      <c r="I7" s="7">
        <v>0</v>
      </c>
      <c r="J7" s="7">
        <v>0</v>
      </c>
      <c r="K7" s="7">
        <f>SUM(I7:J7)</f>
        <v>0</v>
      </c>
      <c r="L7" s="7">
        <f>K7*10/6</f>
        <v>0</v>
      </c>
      <c r="M7" s="7">
        <v>0</v>
      </c>
      <c r="N7" s="7">
        <v>0</v>
      </c>
      <c r="O7" s="7">
        <f>SUM(M7:N7)</f>
        <v>0</v>
      </c>
      <c r="P7" s="7">
        <f>O7*10/18</f>
        <v>0</v>
      </c>
      <c r="Q7" s="7">
        <f>D7+H7+L7+P7</f>
        <v>161.85666666666665</v>
      </c>
      <c r="R7" s="7">
        <f aca="true" t="shared" si="2" ref="R7:R31">Q7/2</f>
        <v>80.92833333333333</v>
      </c>
    </row>
    <row r="8" spans="1:18" ht="19.5" customHeight="1">
      <c r="A8" s="6" t="s">
        <v>100</v>
      </c>
      <c r="B8" s="7">
        <v>92.93</v>
      </c>
      <c r="C8" s="7">
        <v>66.17</v>
      </c>
      <c r="D8" s="7">
        <f>SUM(B8:C8)</f>
        <v>159.10000000000002</v>
      </c>
      <c r="E8" s="7">
        <v>4</v>
      </c>
      <c r="F8" s="7">
        <v>6</v>
      </c>
      <c r="G8" s="7">
        <f>SUM(E8:F8)</f>
        <v>10</v>
      </c>
      <c r="H8" s="7">
        <f>G8/3</f>
        <v>3.3333333333333335</v>
      </c>
      <c r="I8" s="7">
        <v>0</v>
      </c>
      <c r="J8" s="7">
        <v>0</v>
      </c>
      <c r="K8" s="7">
        <f>SUM(I8:J8)</f>
        <v>0</v>
      </c>
      <c r="L8" s="7">
        <f>K8*10/6</f>
        <v>0</v>
      </c>
      <c r="M8" s="7">
        <v>0</v>
      </c>
      <c r="N8" s="7">
        <v>0</v>
      </c>
      <c r="O8" s="7">
        <f>SUM(M8:N8)</f>
        <v>0</v>
      </c>
      <c r="P8" s="7">
        <f aca="true" t="shared" si="3" ref="P8:P31">O8*10/18</f>
        <v>0</v>
      </c>
      <c r="Q8" s="7">
        <f>D8+H8+L8+P8</f>
        <v>162.43333333333337</v>
      </c>
      <c r="R8" s="7">
        <f t="shared" si="2"/>
        <v>81.21666666666668</v>
      </c>
    </row>
    <row r="9" spans="1:18" ht="19.5" customHeight="1">
      <c r="A9" s="6" t="s">
        <v>101</v>
      </c>
      <c r="B9" s="7">
        <f>B10+B11+B12+B13+B15</f>
        <v>209.43</v>
      </c>
      <c r="C9" s="7">
        <f aca="true" t="shared" si="4" ref="C9:R9">C10+C11+C12+C13+C15</f>
        <v>163</v>
      </c>
      <c r="D9" s="7">
        <f t="shared" si="4"/>
        <v>372.42999999999995</v>
      </c>
      <c r="E9" s="7">
        <f t="shared" si="4"/>
        <v>66</v>
      </c>
      <c r="F9" s="7">
        <f t="shared" si="4"/>
        <v>210</v>
      </c>
      <c r="G9" s="7">
        <f t="shared" si="4"/>
        <v>276</v>
      </c>
      <c r="H9" s="7">
        <f t="shared" si="4"/>
        <v>92</v>
      </c>
      <c r="I9" s="7">
        <f t="shared" si="4"/>
        <v>14</v>
      </c>
      <c r="J9" s="7">
        <f t="shared" si="4"/>
        <v>3</v>
      </c>
      <c r="K9" s="7">
        <f t="shared" si="4"/>
        <v>17</v>
      </c>
      <c r="L9" s="7">
        <f t="shared" si="4"/>
        <v>28.333333333333332</v>
      </c>
      <c r="M9" s="7">
        <f t="shared" si="4"/>
        <v>2</v>
      </c>
      <c r="N9" s="7">
        <f t="shared" si="4"/>
        <v>0</v>
      </c>
      <c r="O9" s="7">
        <f t="shared" si="4"/>
        <v>2</v>
      </c>
      <c r="P9" s="7">
        <f t="shared" si="4"/>
        <v>1.1111111111111112</v>
      </c>
      <c r="Q9" s="7">
        <f t="shared" si="4"/>
        <v>493.8744444444444</v>
      </c>
      <c r="R9" s="7">
        <f t="shared" si="4"/>
        <v>246.9372222222222</v>
      </c>
    </row>
    <row r="10" spans="1:18" ht="19.5" customHeight="1">
      <c r="A10" s="8" t="s">
        <v>103</v>
      </c>
      <c r="B10" s="9">
        <v>197</v>
      </c>
      <c r="C10" s="9">
        <v>150.67</v>
      </c>
      <c r="D10" s="10">
        <f aca="true" t="shared" si="5" ref="D10:D15">SUM(B10:C10)</f>
        <v>347.66999999999996</v>
      </c>
      <c r="E10" s="9">
        <v>66</v>
      </c>
      <c r="F10" s="9">
        <v>206</v>
      </c>
      <c r="G10" s="10">
        <f aca="true" t="shared" si="6" ref="G10:G15">SUM(E10:F10)</f>
        <v>272</v>
      </c>
      <c r="H10" s="10">
        <f aca="true" t="shared" si="7" ref="H10:H15">G10/3</f>
        <v>90.66666666666667</v>
      </c>
      <c r="I10" s="9">
        <v>0</v>
      </c>
      <c r="J10" s="9">
        <v>0</v>
      </c>
      <c r="K10" s="10">
        <f aca="true" t="shared" si="8" ref="K10:K15">SUM(I10:J10)</f>
        <v>0</v>
      </c>
      <c r="L10" s="10">
        <f aca="true" t="shared" si="9" ref="L10:L15">K10*10/6</f>
        <v>0</v>
      </c>
      <c r="M10" s="9">
        <v>0</v>
      </c>
      <c r="N10" s="9">
        <v>0</v>
      </c>
      <c r="O10" s="10">
        <f aca="true" t="shared" si="10" ref="O10:O15">SUM(M10:N10)</f>
        <v>0</v>
      </c>
      <c r="P10" s="10">
        <f t="shared" si="3"/>
        <v>0</v>
      </c>
      <c r="Q10" s="10">
        <f aca="true" t="shared" si="11" ref="Q10:Q15">D10+H10+L10+P10</f>
        <v>438.33666666666664</v>
      </c>
      <c r="R10" s="10">
        <f t="shared" si="2"/>
        <v>219.16833333333332</v>
      </c>
    </row>
    <row r="11" spans="1:18" ht="19.5" customHeight="1">
      <c r="A11" s="8" t="s">
        <v>111</v>
      </c>
      <c r="B11" s="9">
        <v>0</v>
      </c>
      <c r="C11" s="9">
        <v>3</v>
      </c>
      <c r="D11" s="10">
        <f t="shared" si="5"/>
        <v>3</v>
      </c>
      <c r="E11" s="9">
        <v>0</v>
      </c>
      <c r="F11" s="9">
        <v>0</v>
      </c>
      <c r="G11" s="10">
        <f t="shared" si="6"/>
        <v>0</v>
      </c>
      <c r="H11" s="10">
        <f t="shared" si="7"/>
        <v>0</v>
      </c>
      <c r="I11" s="9">
        <v>0</v>
      </c>
      <c r="J11" s="9">
        <v>0</v>
      </c>
      <c r="K11" s="10">
        <f t="shared" si="8"/>
        <v>0</v>
      </c>
      <c r="L11" s="10">
        <f t="shared" si="9"/>
        <v>0</v>
      </c>
      <c r="M11" s="9">
        <v>0</v>
      </c>
      <c r="N11" s="9"/>
      <c r="O11" s="10">
        <f t="shared" si="10"/>
        <v>0</v>
      </c>
      <c r="P11" s="10">
        <f t="shared" si="3"/>
        <v>0</v>
      </c>
      <c r="Q11" s="10">
        <f t="shared" si="11"/>
        <v>3</v>
      </c>
      <c r="R11" s="10">
        <f t="shared" si="2"/>
        <v>1.5</v>
      </c>
    </row>
    <row r="12" spans="1:18" ht="19.5" customHeight="1">
      <c r="A12" s="11" t="s">
        <v>107</v>
      </c>
      <c r="B12" s="10">
        <v>12.43</v>
      </c>
      <c r="C12" s="10">
        <v>5.33</v>
      </c>
      <c r="D12" s="10">
        <f t="shared" si="5"/>
        <v>17.759999999999998</v>
      </c>
      <c r="E12" s="10">
        <v>0</v>
      </c>
      <c r="F12" s="10">
        <v>0</v>
      </c>
      <c r="G12" s="10">
        <f t="shared" si="6"/>
        <v>0</v>
      </c>
      <c r="H12" s="10">
        <f t="shared" si="7"/>
        <v>0</v>
      </c>
      <c r="I12" s="10">
        <v>0</v>
      </c>
      <c r="J12" s="10">
        <v>0</v>
      </c>
      <c r="K12" s="10">
        <f t="shared" si="8"/>
        <v>0</v>
      </c>
      <c r="L12" s="10">
        <f t="shared" si="9"/>
        <v>0</v>
      </c>
      <c r="M12" s="10">
        <v>0</v>
      </c>
      <c r="N12" s="10">
        <v>0</v>
      </c>
      <c r="O12" s="10">
        <f t="shared" si="10"/>
        <v>0</v>
      </c>
      <c r="P12" s="10">
        <f t="shared" si="3"/>
        <v>0</v>
      </c>
      <c r="Q12" s="10">
        <f t="shared" si="11"/>
        <v>17.759999999999998</v>
      </c>
      <c r="R12" s="10">
        <f t="shared" si="2"/>
        <v>8.879999999999999</v>
      </c>
    </row>
    <row r="13" spans="1:18" ht="19.5" customHeight="1">
      <c r="A13" s="11" t="s">
        <v>104</v>
      </c>
      <c r="B13" s="10">
        <v>0</v>
      </c>
      <c r="C13" s="10">
        <v>0</v>
      </c>
      <c r="D13" s="10">
        <f t="shared" si="5"/>
        <v>0</v>
      </c>
      <c r="E13" s="10">
        <v>0</v>
      </c>
      <c r="F13" s="10">
        <v>0</v>
      </c>
      <c r="G13" s="10">
        <f t="shared" si="6"/>
        <v>0</v>
      </c>
      <c r="H13" s="10">
        <f t="shared" si="7"/>
        <v>0</v>
      </c>
      <c r="I13" s="10">
        <v>14</v>
      </c>
      <c r="J13" s="10">
        <v>3</v>
      </c>
      <c r="K13" s="10">
        <f t="shared" si="8"/>
        <v>17</v>
      </c>
      <c r="L13" s="10">
        <f t="shared" si="9"/>
        <v>28.333333333333332</v>
      </c>
      <c r="M13" s="10">
        <v>2</v>
      </c>
      <c r="N13" s="10">
        <v>0</v>
      </c>
      <c r="O13" s="10">
        <f t="shared" si="10"/>
        <v>2</v>
      </c>
      <c r="P13" s="10">
        <f t="shared" si="3"/>
        <v>1.1111111111111112</v>
      </c>
      <c r="Q13" s="10">
        <f t="shared" si="11"/>
        <v>29.444444444444443</v>
      </c>
      <c r="R13" s="10">
        <f t="shared" si="2"/>
        <v>14.722222222222221</v>
      </c>
    </row>
    <row r="14" spans="1:18" ht="19.5" customHeight="1">
      <c r="A14" s="16" t="s">
        <v>78</v>
      </c>
      <c r="B14" s="17">
        <v>0</v>
      </c>
      <c r="C14" s="17">
        <v>0</v>
      </c>
      <c r="D14" s="17">
        <f t="shared" si="5"/>
        <v>0</v>
      </c>
      <c r="E14" s="17">
        <v>0</v>
      </c>
      <c r="F14" s="17">
        <v>0</v>
      </c>
      <c r="G14" s="17">
        <f t="shared" si="6"/>
        <v>0</v>
      </c>
      <c r="H14" s="17">
        <f t="shared" si="7"/>
        <v>0</v>
      </c>
      <c r="I14" s="17">
        <v>0</v>
      </c>
      <c r="J14" s="17">
        <v>0</v>
      </c>
      <c r="K14" s="17">
        <f t="shared" si="8"/>
        <v>0</v>
      </c>
      <c r="L14" s="17">
        <f t="shared" si="9"/>
        <v>0</v>
      </c>
      <c r="M14" s="17">
        <v>0</v>
      </c>
      <c r="N14" s="17">
        <v>36</v>
      </c>
      <c r="O14" s="17">
        <f t="shared" si="10"/>
        <v>36</v>
      </c>
      <c r="P14" s="17">
        <f t="shared" si="3"/>
        <v>20</v>
      </c>
      <c r="Q14" s="17">
        <f t="shared" si="11"/>
        <v>20</v>
      </c>
      <c r="R14" s="17">
        <f t="shared" si="2"/>
        <v>10</v>
      </c>
    </row>
    <row r="15" spans="1:18" ht="19.5" customHeight="1">
      <c r="A15" s="11" t="s">
        <v>112</v>
      </c>
      <c r="B15" s="10">
        <v>0</v>
      </c>
      <c r="C15" s="10">
        <v>4</v>
      </c>
      <c r="D15" s="10">
        <f t="shared" si="5"/>
        <v>4</v>
      </c>
      <c r="E15" s="10">
        <v>0</v>
      </c>
      <c r="F15" s="10">
        <v>4</v>
      </c>
      <c r="G15" s="10">
        <f t="shared" si="6"/>
        <v>4</v>
      </c>
      <c r="H15" s="10">
        <f t="shared" si="7"/>
        <v>1.3333333333333333</v>
      </c>
      <c r="I15" s="10">
        <v>0</v>
      </c>
      <c r="J15" s="10">
        <v>0</v>
      </c>
      <c r="K15" s="10">
        <f t="shared" si="8"/>
        <v>0</v>
      </c>
      <c r="L15" s="10">
        <f t="shared" si="9"/>
        <v>0</v>
      </c>
      <c r="M15" s="10">
        <v>0</v>
      </c>
      <c r="N15" s="10">
        <v>0</v>
      </c>
      <c r="O15" s="10">
        <f t="shared" si="10"/>
        <v>0</v>
      </c>
      <c r="P15" s="10">
        <f t="shared" si="3"/>
        <v>0</v>
      </c>
      <c r="Q15" s="10">
        <f t="shared" si="11"/>
        <v>5.333333333333333</v>
      </c>
      <c r="R15" s="10">
        <f t="shared" si="2"/>
        <v>2.6666666666666665</v>
      </c>
    </row>
    <row r="16" spans="1:18" ht="19.5" customHeight="1">
      <c r="A16" s="12" t="s">
        <v>15</v>
      </c>
      <c r="B16" s="13">
        <f aca="true" t="shared" si="12" ref="B16:R16">B17+B18+B28+B32+B37+B42+B52</f>
        <v>372.47</v>
      </c>
      <c r="C16" s="13">
        <f t="shared" si="12"/>
        <v>391.87</v>
      </c>
      <c r="D16" s="13">
        <f t="shared" si="12"/>
        <v>764.34</v>
      </c>
      <c r="E16" s="13">
        <f t="shared" si="12"/>
        <v>559.47</v>
      </c>
      <c r="F16" s="13">
        <f t="shared" si="12"/>
        <v>275.87</v>
      </c>
      <c r="G16" s="13">
        <f t="shared" si="12"/>
        <v>835.34</v>
      </c>
      <c r="H16" s="13">
        <f t="shared" si="12"/>
        <v>278.44666666666666</v>
      </c>
      <c r="I16" s="13">
        <f t="shared" si="12"/>
        <v>74</v>
      </c>
      <c r="J16" s="13">
        <f t="shared" si="12"/>
        <v>58</v>
      </c>
      <c r="K16" s="13">
        <f t="shared" si="12"/>
        <v>132</v>
      </c>
      <c r="L16" s="13">
        <f t="shared" si="12"/>
        <v>220</v>
      </c>
      <c r="M16" s="13">
        <f t="shared" si="12"/>
        <v>101</v>
      </c>
      <c r="N16" s="13">
        <f t="shared" si="12"/>
        <v>44</v>
      </c>
      <c r="O16" s="13">
        <f t="shared" si="12"/>
        <v>145</v>
      </c>
      <c r="P16" s="13">
        <f t="shared" si="12"/>
        <v>80.55555555555554</v>
      </c>
      <c r="Q16" s="13">
        <f t="shared" si="12"/>
        <v>1343.3422222222223</v>
      </c>
      <c r="R16" s="13">
        <f t="shared" si="12"/>
        <v>671.6711111111111</v>
      </c>
    </row>
    <row r="17" spans="1:18" ht="19.5" customHeight="1">
      <c r="A17" s="6" t="s">
        <v>16</v>
      </c>
      <c r="B17" s="7">
        <v>22</v>
      </c>
      <c r="C17" s="7">
        <v>17</v>
      </c>
      <c r="D17" s="7">
        <f>SUM(B17:C17)</f>
        <v>39</v>
      </c>
      <c r="E17" s="7">
        <v>45</v>
      </c>
      <c r="F17" s="7">
        <v>30</v>
      </c>
      <c r="G17" s="7">
        <f>SUM(E17:F17)</f>
        <v>75</v>
      </c>
      <c r="H17" s="7">
        <f>G17/3</f>
        <v>25</v>
      </c>
      <c r="I17" s="7">
        <v>0</v>
      </c>
      <c r="J17" s="7">
        <v>0</v>
      </c>
      <c r="K17" s="7">
        <f>SUM(I17:J17)</f>
        <v>0</v>
      </c>
      <c r="L17" s="7">
        <f>K17*10/6</f>
        <v>0</v>
      </c>
      <c r="M17" s="7">
        <v>0</v>
      </c>
      <c r="N17" s="7">
        <v>0</v>
      </c>
      <c r="O17" s="7">
        <f>SUM(M17:N17)</f>
        <v>0</v>
      </c>
      <c r="P17" s="7">
        <f>O17*10/18</f>
        <v>0</v>
      </c>
      <c r="Q17" s="14">
        <f>D17+H17+L17+P17</f>
        <v>64</v>
      </c>
      <c r="R17" s="7">
        <f t="shared" si="2"/>
        <v>32</v>
      </c>
    </row>
    <row r="18" spans="1:18" ht="19.5" customHeight="1">
      <c r="A18" s="6" t="s">
        <v>17</v>
      </c>
      <c r="B18" s="15">
        <f aca="true" t="shared" si="13" ref="B18:R18">B19+B21+B22+B23</f>
        <v>67</v>
      </c>
      <c r="C18" s="15">
        <f t="shared" si="13"/>
        <v>85</v>
      </c>
      <c r="D18" s="15">
        <f t="shared" si="13"/>
        <v>152</v>
      </c>
      <c r="E18" s="15">
        <f t="shared" si="13"/>
        <v>341</v>
      </c>
      <c r="F18" s="15">
        <f t="shared" si="13"/>
        <v>70</v>
      </c>
      <c r="G18" s="15">
        <f t="shared" si="13"/>
        <v>411</v>
      </c>
      <c r="H18" s="15">
        <f t="shared" si="13"/>
        <v>137</v>
      </c>
      <c r="I18" s="15">
        <f t="shared" si="13"/>
        <v>10</v>
      </c>
      <c r="J18" s="15">
        <f t="shared" si="13"/>
        <v>12</v>
      </c>
      <c r="K18" s="15">
        <f t="shared" si="13"/>
        <v>22</v>
      </c>
      <c r="L18" s="15">
        <f t="shared" si="13"/>
        <v>36.66666666666667</v>
      </c>
      <c r="M18" s="15">
        <f t="shared" si="13"/>
        <v>25</v>
      </c>
      <c r="N18" s="15">
        <f t="shared" si="13"/>
        <v>24</v>
      </c>
      <c r="O18" s="15">
        <f t="shared" si="13"/>
        <v>49</v>
      </c>
      <c r="P18" s="15">
        <f t="shared" si="13"/>
        <v>27.22222222222222</v>
      </c>
      <c r="Q18" s="15">
        <f t="shared" si="13"/>
        <v>352.8888888888889</v>
      </c>
      <c r="R18" s="15">
        <f t="shared" si="13"/>
        <v>176.44444444444446</v>
      </c>
    </row>
    <row r="19" spans="1:18" ht="19.5" customHeight="1">
      <c r="A19" s="11" t="s">
        <v>18</v>
      </c>
      <c r="B19" s="10">
        <v>39</v>
      </c>
      <c r="C19" s="10">
        <v>0</v>
      </c>
      <c r="D19" s="10">
        <f>SUM(B19:C19)</f>
        <v>39</v>
      </c>
      <c r="E19" s="10">
        <v>30</v>
      </c>
      <c r="F19" s="10">
        <v>0</v>
      </c>
      <c r="G19" s="10">
        <f>SUM(E19:F19)</f>
        <v>30</v>
      </c>
      <c r="H19" s="10">
        <f>G19/3</f>
        <v>10</v>
      </c>
      <c r="I19" s="10">
        <v>6</v>
      </c>
      <c r="J19" s="10">
        <v>10</v>
      </c>
      <c r="K19" s="10">
        <f>SUM(I19:J19)</f>
        <v>16</v>
      </c>
      <c r="L19" s="10">
        <f>K19*10/6</f>
        <v>26.666666666666668</v>
      </c>
      <c r="M19" s="10">
        <v>15</v>
      </c>
      <c r="N19" s="10">
        <v>4</v>
      </c>
      <c r="O19" s="10">
        <f>SUM(M19:N19)</f>
        <v>19</v>
      </c>
      <c r="P19" s="10">
        <f t="shared" si="3"/>
        <v>10.555555555555555</v>
      </c>
      <c r="Q19" s="10">
        <f>D19+H19+L19+P19</f>
        <v>86.22222222222223</v>
      </c>
      <c r="R19" s="10">
        <f t="shared" si="2"/>
        <v>43.111111111111114</v>
      </c>
    </row>
    <row r="20" spans="1:18" ht="19.5" customHeight="1">
      <c r="A20" s="16" t="s">
        <v>78</v>
      </c>
      <c r="B20" s="17">
        <v>0</v>
      </c>
      <c r="C20" s="17">
        <v>0</v>
      </c>
      <c r="D20" s="17">
        <f>SUM(B20:C20)</f>
        <v>0</v>
      </c>
      <c r="E20" s="17">
        <v>0</v>
      </c>
      <c r="F20" s="17">
        <v>0</v>
      </c>
      <c r="G20" s="17">
        <f>SUM(E20:F20)</f>
        <v>0</v>
      </c>
      <c r="H20" s="17">
        <f>G20/3</f>
        <v>0</v>
      </c>
      <c r="I20" s="17">
        <v>0</v>
      </c>
      <c r="J20" s="17">
        <v>0</v>
      </c>
      <c r="K20" s="17">
        <f>SUM(I20:J20)</f>
        <v>0</v>
      </c>
      <c r="L20" s="17">
        <f>K20*10/6</f>
        <v>0</v>
      </c>
      <c r="M20" s="17">
        <v>18</v>
      </c>
      <c r="N20" s="17">
        <v>18</v>
      </c>
      <c r="O20" s="17">
        <f>SUM(M20:N20)</f>
        <v>36</v>
      </c>
      <c r="P20" s="17">
        <f t="shared" si="3"/>
        <v>20</v>
      </c>
      <c r="Q20" s="17">
        <f>D20+H20+L20+P20</f>
        <v>20</v>
      </c>
      <c r="R20" s="17">
        <f t="shared" si="2"/>
        <v>10</v>
      </c>
    </row>
    <row r="21" spans="1:18" ht="19.5" customHeight="1">
      <c r="A21" s="18" t="s">
        <v>19</v>
      </c>
      <c r="B21" s="19">
        <v>0</v>
      </c>
      <c r="C21" s="19">
        <v>40</v>
      </c>
      <c r="D21" s="19">
        <f>SUM(B21:C21)</f>
        <v>40</v>
      </c>
      <c r="E21" s="19">
        <v>0</v>
      </c>
      <c r="F21" s="19">
        <v>34</v>
      </c>
      <c r="G21" s="19">
        <f>SUM(E21:F21)</f>
        <v>34</v>
      </c>
      <c r="H21" s="19">
        <f>G21/3</f>
        <v>11.333333333333334</v>
      </c>
      <c r="I21" s="19">
        <v>4</v>
      </c>
      <c r="J21" s="19">
        <v>2</v>
      </c>
      <c r="K21" s="19">
        <f>SUM(I21:J21)</f>
        <v>6</v>
      </c>
      <c r="L21" s="19">
        <f>K21*10/6</f>
        <v>10</v>
      </c>
      <c r="M21" s="19">
        <v>10</v>
      </c>
      <c r="N21" s="19">
        <v>20</v>
      </c>
      <c r="O21" s="19">
        <f>SUM(M21:N21)</f>
        <v>30</v>
      </c>
      <c r="P21" s="19">
        <f t="shared" si="3"/>
        <v>16.666666666666668</v>
      </c>
      <c r="Q21" s="19">
        <f>D21+H21+L21+P21</f>
        <v>78</v>
      </c>
      <c r="R21" s="19">
        <f t="shared" si="2"/>
        <v>39</v>
      </c>
    </row>
    <row r="22" spans="1:18" ht="19.5" customHeight="1">
      <c r="A22" s="18" t="s">
        <v>113</v>
      </c>
      <c r="B22" s="19">
        <v>1</v>
      </c>
      <c r="C22" s="19">
        <v>10</v>
      </c>
      <c r="D22" s="19">
        <f>SUM(B22:C22)</f>
        <v>11</v>
      </c>
      <c r="E22" s="19">
        <v>295</v>
      </c>
      <c r="F22" s="19">
        <v>22</v>
      </c>
      <c r="G22" s="19">
        <f>SUM(E22:F22)</f>
        <v>317</v>
      </c>
      <c r="H22" s="19">
        <f>G22/3</f>
        <v>105.66666666666667</v>
      </c>
      <c r="I22" s="19">
        <v>0</v>
      </c>
      <c r="J22" s="19">
        <v>0</v>
      </c>
      <c r="K22" s="19">
        <f>SUM(I22:J22)</f>
        <v>0</v>
      </c>
      <c r="L22" s="19">
        <f>K22*10/6</f>
        <v>0</v>
      </c>
      <c r="M22" s="19">
        <v>0</v>
      </c>
      <c r="N22" s="19">
        <v>0</v>
      </c>
      <c r="O22" s="19">
        <f>SUM(M22:N22)</f>
        <v>0</v>
      </c>
      <c r="P22" s="19">
        <f t="shared" si="3"/>
        <v>0</v>
      </c>
      <c r="Q22" s="19">
        <f>D22+H22+L22+P22</f>
        <v>116.66666666666667</v>
      </c>
      <c r="R22" s="19">
        <f t="shared" si="2"/>
        <v>58.333333333333336</v>
      </c>
    </row>
    <row r="23" spans="1:18" ht="19.5" customHeight="1">
      <c r="A23" s="32" t="s">
        <v>20</v>
      </c>
      <c r="B23" s="33">
        <v>27</v>
      </c>
      <c r="C23" s="33">
        <v>35</v>
      </c>
      <c r="D23" s="33">
        <f>SUM(B23:C23)</f>
        <v>62</v>
      </c>
      <c r="E23" s="33">
        <v>16</v>
      </c>
      <c r="F23" s="33">
        <v>14</v>
      </c>
      <c r="G23" s="33">
        <f>SUM(E23:F23)</f>
        <v>30</v>
      </c>
      <c r="H23" s="33">
        <f>G23/3</f>
        <v>10</v>
      </c>
      <c r="I23" s="33">
        <v>0</v>
      </c>
      <c r="J23" s="33">
        <v>0</v>
      </c>
      <c r="K23" s="33">
        <f>SUM(I23:J23)</f>
        <v>0</v>
      </c>
      <c r="L23" s="33">
        <f>K23*10/6</f>
        <v>0</v>
      </c>
      <c r="M23" s="33">
        <v>0</v>
      </c>
      <c r="N23" s="33">
        <v>0</v>
      </c>
      <c r="O23" s="33">
        <f>SUM(M23:N23)</f>
        <v>0</v>
      </c>
      <c r="P23" s="33">
        <f t="shared" si="3"/>
        <v>0</v>
      </c>
      <c r="Q23" s="33">
        <f>D23+H23+L23+P23</f>
        <v>72</v>
      </c>
      <c r="R23" s="33">
        <f t="shared" si="2"/>
        <v>36</v>
      </c>
    </row>
    <row r="24" spans="1:18" ht="19.5" customHeight="1">
      <c r="A24" s="73" t="s">
        <v>106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1:18" ht="19.5" customHeight="1">
      <c r="A25" s="2"/>
      <c r="B25" s="75" t="s">
        <v>0</v>
      </c>
      <c r="C25" s="75"/>
      <c r="D25" s="75"/>
      <c r="E25" s="75"/>
      <c r="F25" s="75"/>
      <c r="G25" s="76"/>
      <c r="H25" s="48" t="s">
        <v>1</v>
      </c>
      <c r="I25" s="75" t="s">
        <v>2</v>
      </c>
      <c r="J25" s="75"/>
      <c r="K25" s="75"/>
      <c r="L25" s="75"/>
      <c r="M25" s="75"/>
      <c r="N25" s="75"/>
      <c r="O25" s="76"/>
      <c r="P25" s="48" t="s">
        <v>3</v>
      </c>
      <c r="Q25" s="48" t="s">
        <v>4</v>
      </c>
      <c r="R25" s="48"/>
    </row>
    <row r="26" spans="1:18" ht="19.5" customHeight="1">
      <c r="A26" s="2" t="s">
        <v>5</v>
      </c>
      <c r="B26" s="77" t="s">
        <v>6</v>
      </c>
      <c r="C26" s="76"/>
      <c r="D26" s="48" t="s">
        <v>4</v>
      </c>
      <c r="E26" s="77" t="s">
        <v>7</v>
      </c>
      <c r="F26" s="76"/>
      <c r="G26" s="48" t="s">
        <v>4</v>
      </c>
      <c r="H26" s="2" t="s">
        <v>8</v>
      </c>
      <c r="I26" s="77" t="s">
        <v>6</v>
      </c>
      <c r="J26" s="76"/>
      <c r="K26" s="49" t="s">
        <v>4</v>
      </c>
      <c r="L26" s="50" t="s">
        <v>9</v>
      </c>
      <c r="M26" s="77" t="s">
        <v>7</v>
      </c>
      <c r="N26" s="76"/>
      <c r="O26" s="49" t="s">
        <v>4</v>
      </c>
      <c r="P26" s="2" t="s">
        <v>10</v>
      </c>
      <c r="Q26" s="2" t="s">
        <v>6</v>
      </c>
      <c r="R26" s="2" t="s">
        <v>11</v>
      </c>
    </row>
    <row r="27" spans="1:18" ht="19.5" customHeight="1">
      <c r="A27" s="51"/>
      <c r="B27" s="52" t="s">
        <v>98</v>
      </c>
      <c r="C27" s="52" t="s">
        <v>110</v>
      </c>
      <c r="D27" s="53"/>
      <c r="E27" s="52" t="s">
        <v>98</v>
      </c>
      <c r="F27" s="52" t="s">
        <v>110</v>
      </c>
      <c r="G27" s="53"/>
      <c r="H27" s="53" t="s">
        <v>6</v>
      </c>
      <c r="I27" s="52" t="s">
        <v>98</v>
      </c>
      <c r="J27" s="52" t="s">
        <v>110</v>
      </c>
      <c r="K27" s="53"/>
      <c r="L27" s="53" t="s">
        <v>12</v>
      </c>
      <c r="M27" s="52" t="s">
        <v>98</v>
      </c>
      <c r="N27" s="52" t="s">
        <v>110</v>
      </c>
      <c r="O27" s="53"/>
      <c r="P27" s="54" t="s">
        <v>12</v>
      </c>
      <c r="Q27" s="54" t="s">
        <v>12</v>
      </c>
      <c r="R27" s="54"/>
    </row>
    <row r="28" spans="1:18" ht="19.5" customHeight="1">
      <c r="A28" s="34" t="s">
        <v>21</v>
      </c>
      <c r="B28" s="41">
        <f aca="true" t="shared" si="14" ref="B28:R28">B29+B31</f>
        <v>64.47</v>
      </c>
      <c r="C28" s="41">
        <f t="shared" si="14"/>
        <v>54.87</v>
      </c>
      <c r="D28" s="41">
        <f t="shared" si="14"/>
        <v>119.34</v>
      </c>
      <c r="E28" s="41">
        <f t="shared" si="14"/>
        <v>53.47</v>
      </c>
      <c r="F28" s="41">
        <f t="shared" si="14"/>
        <v>51.87</v>
      </c>
      <c r="G28" s="41">
        <f t="shared" si="14"/>
        <v>105.34</v>
      </c>
      <c r="H28" s="41">
        <f t="shared" si="14"/>
        <v>35.11333333333334</v>
      </c>
      <c r="I28" s="41">
        <f t="shared" si="14"/>
        <v>5</v>
      </c>
      <c r="J28" s="41">
        <f t="shared" si="14"/>
        <v>0</v>
      </c>
      <c r="K28" s="41">
        <f t="shared" si="14"/>
        <v>5</v>
      </c>
      <c r="L28" s="41">
        <f t="shared" si="14"/>
        <v>8.333333333333334</v>
      </c>
      <c r="M28" s="41">
        <f t="shared" si="14"/>
        <v>2</v>
      </c>
      <c r="N28" s="41">
        <f t="shared" si="14"/>
        <v>0</v>
      </c>
      <c r="O28" s="41">
        <f t="shared" si="14"/>
        <v>2</v>
      </c>
      <c r="P28" s="41">
        <f t="shared" si="14"/>
        <v>1.1111111111111112</v>
      </c>
      <c r="Q28" s="41">
        <f t="shared" si="14"/>
        <v>163.8977777777778</v>
      </c>
      <c r="R28" s="41">
        <f t="shared" si="14"/>
        <v>81.9488888888889</v>
      </c>
    </row>
    <row r="29" spans="1:18" ht="19.5" customHeight="1">
      <c r="A29" s="20" t="s">
        <v>22</v>
      </c>
      <c r="B29" s="21">
        <v>57.47</v>
      </c>
      <c r="C29" s="21">
        <v>48.87</v>
      </c>
      <c r="D29" s="21">
        <f>SUM(B29:C29)</f>
        <v>106.34</v>
      </c>
      <c r="E29" s="21">
        <v>43.47</v>
      </c>
      <c r="F29" s="21">
        <v>45.87</v>
      </c>
      <c r="G29" s="21">
        <f>SUM(E29:F29)</f>
        <v>89.34</v>
      </c>
      <c r="H29" s="21">
        <f>G29/3</f>
        <v>29.78</v>
      </c>
      <c r="I29" s="21">
        <v>5</v>
      </c>
      <c r="J29" s="21">
        <v>0</v>
      </c>
      <c r="K29" s="21">
        <f>SUM(I29:J29)</f>
        <v>5</v>
      </c>
      <c r="L29" s="21">
        <f>K29*10/6</f>
        <v>8.333333333333334</v>
      </c>
      <c r="M29" s="21">
        <v>2</v>
      </c>
      <c r="N29" s="21">
        <v>0</v>
      </c>
      <c r="O29" s="21">
        <f>SUM(M29:N29)</f>
        <v>2</v>
      </c>
      <c r="P29" s="21">
        <f t="shared" si="3"/>
        <v>1.1111111111111112</v>
      </c>
      <c r="Q29" s="21">
        <f>D29+H29+L29+P29</f>
        <v>145.56444444444446</v>
      </c>
      <c r="R29" s="21">
        <f t="shared" si="2"/>
        <v>72.78222222222223</v>
      </c>
    </row>
    <row r="30" spans="1:18" ht="19.5" customHeight="1">
      <c r="A30" s="16" t="s">
        <v>78</v>
      </c>
      <c r="B30" s="28">
        <v>0</v>
      </c>
      <c r="C30" s="28">
        <v>0</v>
      </c>
      <c r="D30" s="28">
        <f>SUM(B30:C30)</f>
        <v>0</v>
      </c>
      <c r="E30" s="28">
        <v>0</v>
      </c>
      <c r="F30" s="28">
        <v>0</v>
      </c>
      <c r="G30" s="28">
        <f>SUM(E30:F30)</f>
        <v>0</v>
      </c>
      <c r="H30" s="28">
        <f>G30/3</f>
        <v>0</v>
      </c>
      <c r="I30" s="28">
        <v>0</v>
      </c>
      <c r="J30" s="28">
        <v>0</v>
      </c>
      <c r="K30" s="28">
        <f>SUM(I30:J30)</f>
        <v>0</v>
      </c>
      <c r="L30" s="28">
        <f>K30*10/6</f>
        <v>0</v>
      </c>
      <c r="M30" s="28">
        <v>9</v>
      </c>
      <c r="N30" s="28">
        <v>27</v>
      </c>
      <c r="O30" s="28">
        <f>SUM(M30:N30)</f>
        <v>36</v>
      </c>
      <c r="P30" s="28">
        <f t="shared" si="3"/>
        <v>20</v>
      </c>
      <c r="Q30" s="28">
        <f>D30+H30+L30+P30</f>
        <v>20</v>
      </c>
      <c r="R30" s="28">
        <f t="shared" si="2"/>
        <v>10</v>
      </c>
    </row>
    <row r="31" spans="1:18" ht="19.5" customHeight="1">
      <c r="A31" s="18" t="s">
        <v>19</v>
      </c>
      <c r="B31" s="19">
        <v>7</v>
      </c>
      <c r="C31" s="19">
        <v>6</v>
      </c>
      <c r="D31" s="19">
        <f>SUM(B31:C31)</f>
        <v>13</v>
      </c>
      <c r="E31" s="19">
        <v>10</v>
      </c>
      <c r="F31" s="19">
        <v>6</v>
      </c>
      <c r="G31" s="19">
        <f>SUM(E31:F31)</f>
        <v>16</v>
      </c>
      <c r="H31" s="19">
        <f>G31/3</f>
        <v>5.333333333333333</v>
      </c>
      <c r="I31" s="19">
        <v>0</v>
      </c>
      <c r="J31" s="19">
        <v>0</v>
      </c>
      <c r="K31" s="19">
        <f>SUM(I31:J31)</f>
        <v>0</v>
      </c>
      <c r="L31" s="19">
        <f>K31*10/6</f>
        <v>0</v>
      </c>
      <c r="M31" s="19">
        <v>0</v>
      </c>
      <c r="N31" s="19">
        <v>0</v>
      </c>
      <c r="O31" s="19">
        <f>SUM(M31:N31)</f>
        <v>0</v>
      </c>
      <c r="P31" s="19">
        <f t="shared" si="3"/>
        <v>0</v>
      </c>
      <c r="Q31" s="19">
        <f>D31+H31+L31+P31</f>
        <v>18.333333333333332</v>
      </c>
      <c r="R31" s="19">
        <f t="shared" si="2"/>
        <v>9.166666666666666</v>
      </c>
    </row>
    <row r="32" spans="1:18" ht="19.5" customHeight="1">
      <c r="A32" s="34" t="s">
        <v>23</v>
      </c>
      <c r="B32" s="41">
        <f aca="true" t="shared" si="15" ref="B32:R32">B33+B35+B36</f>
        <v>59</v>
      </c>
      <c r="C32" s="41">
        <f t="shared" si="15"/>
        <v>70</v>
      </c>
      <c r="D32" s="41">
        <f t="shared" si="15"/>
        <v>129</v>
      </c>
      <c r="E32" s="41">
        <f t="shared" si="15"/>
        <v>64</v>
      </c>
      <c r="F32" s="41">
        <f t="shared" si="15"/>
        <v>74</v>
      </c>
      <c r="G32" s="41">
        <f t="shared" si="15"/>
        <v>138</v>
      </c>
      <c r="H32" s="41">
        <f t="shared" si="15"/>
        <v>46</v>
      </c>
      <c r="I32" s="41">
        <f t="shared" si="15"/>
        <v>10</v>
      </c>
      <c r="J32" s="41">
        <f t="shared" si="15"/>
        <v>9</v>
      </c>
      <c r="K32" s="41">
        <f t="shared" si="15"/>
        <v>19</v>
      </c>
      <c r="L32" s="41">
        <f t="shared" si="15"/>
        <v>31.666666666666664</v>
      </c>
      <c r="M32" s="41">
        <f t="shared" si="15"/>
        <v>10</v>
      </c>
      <c r="N32" s="41">
        <f t="shared" si="15"/>
        <v>6</v>
      </c>
      <c r="O32" s="41">
        <f t="shared" si="15"/>
        <v>16</v>
      </c>
      <c r="P32" s="41">
        <f t="shared" si="15"/>
        <v>8.88888888888889</v>
      </c>
      <c r="Q32" s="41">
        <f t="shared" si="15"/>
        <v>215.55555555555554</v>
      </c>
      <c r="R32" s="41">
        <f t="shared" si="15"/>
        <v>107.77777777777777</v>
      </c>
    </row>
    <row r="33" spans="1:18" ht="19.5" customHeight="1">
      <c r="A33" s="11" t="s">
        <v>24</v>
      </c>
      <c r="B33" s="10">
        <v>14</v>
      </c>
      <c r="C33" s="10">
        <v>33</v>
      </c>
      <c r="D33" s="10">
        <f>SUM(B33:C33)</f>
        <v>47</v>
      </c>
      <c r="E33" s="10">
        <v>18</v>
      </c>
      <c r="F33" s="10">
        <v>20</v>
      </c>
      <c r="G33" s="10">
        <f>SUM(E33:F33)</f>
        <v>38</v>
      </c>
      <c r="H33" s="10">
        <f>G33/3</f>
        <v>12.666666666666666</v>
      </c>
      <c r="I33" s="10">
        <v>8</v>
      </c>
      <c r="J33" s="10">
        <v>9</v>
      </c>
      <c r="K33" s="10">
        <f>SUM(I33:J33)</f>
        <v>17</v>
      </c>
      <c r="L33" s="10">
        <f>K33*10/6</f>
        <v>28.333333333333332</v>
      </c>
      <c r="M33" s="10">
        <v>8</v>
      </c>
      <c r="N33" s="10">
        <v>6</v>
      </c>
      <c r="O33" s="10">
        <f>SUM(M33:N33)</f>
        <v>14</v>
      </c>
      <c r="P33" s="10">
        <f>O33*10/18</f>
        <v>7.777777777777778</v>
      </c>
      <c r="Q33" s="10">
        <f>D33+H33+L33+P33</f>
        <v>95.77777777777777</v>
      </c>
      <c r="R33" s="10">
        <f>Q33/2</f>
        <v>47.888888888888886</v>
      </c>
    </row>
    <row r="34" spans="1:18" ht="19.5" customHeight="1">
      <c r="A34" s="16" t="s">
        <v>78</v>
      </c>
      <c r="B34" s="17">
        <v>0</v>
      </c>
      <c r="C34" s="17">
        <v>0</v>
      </c>
      <c r="D34" s="17">
        <f>SUM(B34:C34)</f>
        <v>0</v>
      </c>
      <c r="E34" s="17">
        <v>0</v>
      </c>
      <c r="F34" s="17">
        <v>0</v>
      </c>
      <c r="G34" s="17">
        <f>SUM(E34:F34)</f>
        <v>0</v>
      </c>
      <c r="H34" s="17">
        <f>G34/3</f>
        <v>0</v>
      </c>
      <c r="I34" s="17">
        <v>0</v>
      </c>
      <c r="J34" s="17">
        <v>0</v>
      </c>
      <c r="K34" s="17">
        <f>SUM(I34:J34)</f>
        <v>0</v>
      </c>
      <c r="L34" s="17">
        <f>K34*10/6</f>
        <v>0</v>
      </c>
      <c r="M34" s="17">
        <v>18</v>
      </c>
      <c r="N34" s="17">
        <v>18</v>
      </c>
      <c r="O34" s="17">
        <f>SUM(M34:N34)</f>
        <v>36</v>
      </c>
      <c r="P34" s="17">
        <f aca="true" t="shared" si="16" ref="P34:P55">O34*10/18</f>
        <v>20</v>
      </c>
      <c r="Q34" s="17">
        <f>D34+H34+L34+P34</f>
        <v>20</v>
      </c>
      <c r="R34" s="17">
        <f aca="true" t="shared" si="17" ref="R34:R55">Q34/2</f>
        <v>10</v>
      </c>
    </row>
    <row r="35" spans="1:18" ht="19.5" customHeight="1">
      <c r="A35" s="18" t="s">
        <v>19</v>
      </c>
      <c r="B35" s="19">
        <v>28</v>
      </c>
      <c r="C35" s="19">
        <v>22</v>
      </c>
      <c r="D35" s="19">
        <f>SUM(B35:C35)</f>
        <v>50</v>
      </c>
      <c r="E35" s="19">
        <v>28</v>
      </c>
      <c r="F35" s="19">
        <v>42</v>
      </c>
      <c r="G35" s="19">
        <f>SUM(E35:F35)</f>
        <v>70</v>
      </c>
      <c r="H35" s="19">
        <f>G35/3</f>
        <v>23.333333333333332</v>
      </c>
      <c r="I35" s="19">
        <v>2</v>
      </c>
      <c r="J35" s="19">
        <v>0</v>
      </c>
      <c r="K35" s="19">
        <f>SUM(I35:J35)</f>
        <v>2</v>
      </c>
      <c r="L35" s="19">
        <f>K35*10/6</f>
        <v>3.3333333333333335</v>
      </c>
      <c r="M35" s="19">
        <v>2</v>
      </c>
      <c r="N35" s="19">
        <v>0</v>
      </c>
      <c r="O35" s="19">
        <f>SUM(M35:N35)</f>
        <v>2</v>
      </c>
      <c r="P35" s="19">
        <f t="shared" si="16"/>
        <v>1.1111111111111112</v>
      </c>
      <c r="Q35" s="19">
        <f>D35+H35+L35+P35</f>
        <v>77.77777777777777</v>
      </c>
      <c r="R35" s="19">
        <f t="shared" si="17"/>
        <v>38.888888888888886</v>
      </c>
    </row>
    <row r="36" spans="1:18" ht="19.5" customHeight="1">
      <c r="A36" s="8" t="s">
        <v>25</v>
      </c>
      <c r="B36" s="24">
        <v>17</v>
      </c>
      <c r="C36" s="24">
        <v>15</v>
      </c>
      <c r="D36" s="24">
        <f>SUM(B36:C36)</f>
        <v>32</v>
      </c>
      <c r="E36" s="24">
        <v>18</v>
      </c>
      <c r="F36" s="24">
        <v>12</v>
      </c>
      <c r="G36" s="24">
        <f>SUM(E36:F36)</f>
        <v>30</v>
      </c>
      <c r="H36" s="24">
        <f>G36/3</f>
        <v>10</v>
      </c>
      <c r="I36" s="24">
        <v>0</v>
      </c>
      <c r="J36" s="24">
        <v>0</v>
      </c>
      <c r="K36" s="24">
        <f>SUM(I36:J36)</f>
        <v>0</v>
      </c>
      <c r="L36" s="24">
        <f>K36*10/6</f>
        <v>0</v>
      </c>
      <c r="M36" s="24">
        <v>0</v>
      </c>
      <c r="N36" s="24">
        <v>0</v>
      </c>
      <c r="O36" s="24">
        <f>SUM(M36:N36)</f>
        <v>0</v>
      </c>
      <c r="P36" s="10">
        <f t="shared" si="16"/>
        <v>0</v>
      </c>
      <c r="Q36" s="10">
        <f>D36+H36+L36+P36</f>
        <v>42</v>
      </c>
      <c r="R36" s="10">
        <f t="shared" si="17"/>
        <v>21</v>
      </c>
    </row>
    <row r="37" spans="1:18" ht="19.5" customHeight="1">
      <c r="A37" s="6" t="s">
        <v>102</v>
      </c>
      <c r="B37" s="15">
        <f aca="true" t="shared" si="18" ref="B37:R37">SUM(B38:B40)</f>
        <v>78</v>
      </c>
      <c r="C37" s="15">
        <f t="shared" si="18"/>
        <v>68</v>
      </c>
      <c r="D37" s="15">
        <f t="shared" si="18"/>
        <v>146</v>
      </c>
      <c r="E37" s="15">
        <f t="shared" si="18"/>
        <v>2</v>
      </c>
      <c r="F37" s="15">
        <f t="shared" si="18"/>
        <v>18</v>
      </c>
      <c r="G37" s="15">
        <f t="shared" si="18"/>
        <v>20</v>
      </c>
      <c r="H37" s="15">
        <f t="shared" si="18"/>
        <v>6.666666666666667</v>
      </c>
      <c r="I37" s="15">
        <f t="shared" si="18"/>
        <v>14</v>
      </c>
      <c r="J37" s="15">
        <f t="shared" si="18"/>
        <v>14</v>
      </c>
      <c r="K37" s="15">
        <f t="shared" si="18"/>
        <v>28</v>
      </c>
      <c r="L37" s="15">
        <f t="shared" si="18"/>
        <v>46.66666666666667</v>
      </c>
      <c r="M37" s="15">
        <f t="shared" si="18"/>
        <v>44</v>
      </c>
      <c r="N37" s="15">
        <f t="shared" si="18"/>
        <v>2</v>
      </c>
      <c r="O37" s="15">
        <f t="shared" si="18"/>
        <v>46</v>
      </c>
      <c r="P37" s="15">
        <f t="shared" si="18"/>
        <v>25.555555555555554</v>
      </c>
      <c r="Q37" s="15">
        <f t="shared" si="18"/>
        <v>224.88888888888886</v>
      </c>
      <c r="R37" s="15">
        <f t="shared" si="18"/>
        <v>112.44444444444443</v>
      </c>
    </row>
    <row r="38" spans="1:18" ht="19.5" customHeight="1">
      <c r="A38" s="20" t="s">
        <v>26</v>
      </c>
      <c r="B38" s="21">
        <v>47</v>
      </c>
      <c r="C38" s="21">
        <v>27</v>
      </c>
      <c r="D38" s="21">
        <f>SUM(B38:C38)</f>
        <v>74</v>
      </c>
      <c r="E38" s="21">
        <v>2</v>
      </c>
      <c r="F38" s="21">
        <v>18</v>
      </c>
      <c r="G38" s="21">
        <f>SUM(E38:F38)</f>
        <v>20</v>
      </c>
      <c r="H38" s="21">
        <f>G38/3</f>
        <v>6.666666666666667</v>
      </c>
      <c r="I38" s="21">
        <v>5</v>
      </c>
      <c r="J38" s="21">
        <v>3</v>
      </c>
      <c r="K38" s="21">
        <f>SUM(I38:J38)</f>
        <v>8</v>
      </c>
      <c r="L38" s="21">
        <f>K38*10/6</f>
        <v>13.333333333333334</v>
      </c>
      <c r="M38" s="21">
        <v>2</v>
      </c>
      <c r="N38" s="21">
        <v>0</v>
      </c>
      <c r="O38" s="21">
        <f>SUM(M38:N38)</f>
        <v>2</v>
      </c>
      <c r="P38" s="10">
        <f t="shared" si="16"/>
        <v>1.1111111111111112</v>
      </c>
      <c r="Q38" s="10">
        <f>D38+H38+L38+P38</f>
        <v>95.11111111111111</v>
      </c>
      <c r="R38" s="10">
        <f t="shared" si="17"/>
        <v>47.55555555555556</v>
      </c>
    </row>
    <row r="39" spans="1:18" ht="19.5" customHeight="1">
      <c r="A39" s="25" t="s">
        <v>27</v>
      </c>
      <c r="B39" s="26">
        <v>31</v>
      </c>
      <c r="C39" s="26">
        <v>41</v>
      </c>
      <c r="D39" s="26">
        <f>SUM(B39:C39)</f>
        <v>72</v>
      </c>
      <c r="E39" s="26">
        <v>0</v>
      </c>
      <c r="F39" s="26">
        <v>0</v>
      </c>
      <c r="G39" s="26">
        <f>SUM(E39:F39)</f>
        <v>0</v>
      </c>
      <c r="H39" s="26">
        <f>G39/3</f>
        <v>0</v>
      </c>
      <c r="I39" s="26">
        <v>2</v>
      </c>
      <c r="J39" s="26">
        <v>0</v>
      </c>
      <c r="K39" s="26">
        <f>SUM(I39:J39)</f>
        <v>2</v>
      </c>
      <c r="L39" s="26">
        <f>K39*10/6</f>
        <v>3.3333333333333335</v>
      </c>
      <c r="M39" s="26">
        <v>2</v>
      </c>
      <c r="N39" s="26">
        <v>0</v>
      </c>
      <c r="O39" s="26">
        <f>SUM(M39:N39)</f>
        <v>2</v>
      </c>
      <c r="P39" s="19">
        <f t="shared" si="16"/>
        <v>1.1111111111111112</v>
      </c>
      <c r="Q39" s="19">
        <f>D39+H39+L39+P39</f>
        <v>76.44444444444444</v>
      </c>
      <c r="R39" s="19">
        <f t="shared" si="17"/>
        <v>38.22222222222222</v>
      </c>
    </row>
    <row r="40" spans="1:18" ht="19.5" customHeight="1">
      <c r="A40" s="20" t="s">
        <v>28</v>
      </c>
      <c r="B40" s="21">
        <v>0</v>
      </c>
      <c r="C40" s="21">
        <v>0</v>
      </c>
      <c r="D40" s="21">
        <f>SUM(B40:C40)</f>
        <v>0</v>
      </c>
      <c r="E40" s="21">
        <v>0</v>
      </c>
      <c r="F40" s="21">
        <v>0</v>
      </c>
      <c r="G40" s="21">
        <f>SUM(E40:F40)</f>
        <v>0</v>
      </c>
      <c r="H40" s="21">
        <f>G40/3</f>
        <v>0</v>
      </c>
      <c r="I40" s="21">
        <v>7</v>
      </c>
      <c r="J40" s="21">
        <v>11</v>
      </c>
      <c r="K40" s="21">
        <f>SUM(I40:J40)</f>
        <v>18</v>
      </c>
      <c r="L40" s="21">
        <f>K40*10/6</f>
        <v>30</v>
      </c>
      <c r="M40" s="21">
        <v>40</v>
      </c>
      <c r="N40" s="21">
        <v>2</v>
      </c>
      <c r="O40" s="21">
        <f>SUM(M40:N40)</f>
        <v>42</v>
      </c>
      <c r="P40" s="10">
        <f t="shared" si="16"/>
        <v>23.333333333333332</v>
      </c>
      <c r="Q40" s="10">
        <f>D40+H40+L40+P40</f>
        <v>53.33333333333333</v>
      </c>
      <c r="R40" s="10">
        <f t="shared" si="17"/>
        <v>26.666666666666664</v>
      </c>
    </row>
    <row r="41" spans="1:18" ht="19.5" customHeight="1">
      <c r="A41" s="16" t="s">
        <v>78</v>
      </c>
      <c r="B41" s="17">
        <v>0</v>
      </c>
      <c r="C41" s="17">
        <v>0</v>
      </c>
      <c r="D41" s="17">
        <f>SUM(B41:C41)</f>
        <v>0</v>
      </c>
      <c r="E41" s="17">
        <v>0</v>
      </c>
      <c r="F41" s="17">
        <v>0</v>
      </c>
      <c r="G41" s="17">
        <f>SUM(E41:F41)</f>
        <v>0</v>
      </c>
      <c r="H41" s="17">
        <f>G41/3</f>
        <v>0</v>
      </c>
      <c r="I41" s="17">
        <v>0</v>
      </c>
      <c r="J41" s="17">
        <v>0</v>
      </c>
      <c r="K41" s="17">
        <f>SUM(I41:J41)</f>
        <v>0</v>
      </c>
      <c r="L41" s="17">
        <f>K41*10/6</f>
        <v>0</v>
      </c>
      <c r="M41" s="17">
        <v>18</v>
      </c>
      <c r="N41" s="17">
        <v>18</v>
      </c>
      <c r="O41" s="17">
        <f>SUM(M41:N41)</f>
        <v>36</v>
      </c>
      <c r="P41" s="17">
        <f t="shared" si="16"/>
        <v>20</v>
      </c>
      <c r="Q41" s="17">
        <f>D41+H41+L41+P41</f>
        <v>20</v>
      </c>
      <c r="R41" s="17">
        <f t="shared" si="17"/>
        <v>10</v>
      </c>
    </row>
    <row r="42" spans="1:18" ht="19.5" customHeight="1">
      <c r="A42" s="6" t="s">
        <v>29</v>
      </c>
      <c r="B42" s="15">
        <f>SUM(B43:B46)</f>
        <v>49</v>
      </c>
      <c r="C42" s="15">
        <f aca="true" t="shared" si="19" ref="C42:R42">SUM(C43:C46)</f>
        <v>32</v>
      </c>
      <c r="D42" s="15">
        <f t="shared" si="19"/>
        <v>81</v>
      </c>
      <c r="E42" s="15">
        <f t="shared" si="19"/>
        <v>54</v>
      </c>
      <c r="F42" s="15">
        <f t="shared" si="19"/>
        <v>32</v>
      </c>
      <c r="G42" s="15">
        <f t="shared" si="19"/>
        <v>86</v>
      </c>
      <c r="H42" s="15">
        <f t="shared" si="19"/>
        <v>28.666666666666664</v>
      </c>
      <c r="I42" s="15">
        <f t="shared" si="19"/>
        <v>17</v>
      </c>
      <c r="J42" s="15">
        <f t="shared" si="19"/>
        <v>14</v>
      </c>
      <c r="K42" s="15">
        <f t="shared" si="19"/>
        <v>31</v>
      </c>
      <c r="L42" s="15">
        <f t="shared" si="19"/>
        <v>51.66666666666667</v>
      </c>
      <c r="M42" s="15">
        <f t="shared" si="19"/>
        <v>14</v>
      </c>
      <c r="N42" s="15">
        <f t="shared" si="19"/>
        <v>12</v>
      </c>
      <c r="O42" s="15">
        <f t="shared" si="19"/>
        <v>26</v>
      </c>
      <c r="P42" s="15">
        <f t="shared" si="19"/>
        <v>14.444444444444445</v>
      </c>
      <c r="Q42" s="15">
        <f t="shared" si="19"/>
        <v>175.77777777777777</v>
      </c>
      <c r="R42" s="15">
        <f t="shared" si="19"/>
        <v>87.88888888888889</v>
      </c>
    </row>
    <row r="43" spans="1:18" ht="19.5" customHeight="1">
      <c r="A43" s="18" t="s">
        <v>27</v>
      </c>
      <c r="B43" s="19">
        <v>26</v>
      </c>
      <c r="C43" s="19">
        <v>14</v>
      </c>
      <c r="D43" s="19">
        <f>SUM(B43:C43)</f>
        <v>40</v>
      </c>
      <c r="E43" s="19">
        <v>34</v>
      </c>
      <c r="F43" s="19">
        <v>14</v>
      </c>
      <c r="G43" s="19">
        <f>SUM(E43:F43)</f>
        <v>48</v>
      </c>
      <c r="H43" s="19">
        <f>G43/3</f>
        <v>16</v>
      </c>
      <c r="I43" s="19">
        <v>2</v>
      </c>
      <c r="J43" s="19">
        <v>0</v>
      </c>
      <c r="K43" s="19">
        <f>SUM(I43:J43)</f>
        <v>2</v>
      </c>
      <c r="L43" s="19">
        <f>K43*10/6</f>
        <v>3.3333333333333335</v>
      </c>
      <c r="M43" s="19">
        <v>2</v>
      </c>
      <c r="N43" s="19">
        <v>0</v>
      </c>
      <c r="O43" s="19">
        <f>SUM(M43:N43)</f>
        <v>2</v>
      </c>
      <c r="P43" s="19">
        <f t="shared" si="16"/>
        <v>1.1111111111111112</v>
      </c>
      <c r="Q43" s="19">
        <f>D43+H43+L43+P43</f>
        <v>60.44444444444445</v>
      </c>
      <c r="R43" s="19">
        <f t="shared" si="17"/>
        <v>30.222222222222225</v>
      </c>
    </row>
    <row r="44" spans="1:18" ht="19.5" customHeight="1">
      <c r="A44" s="11" t="s">
        <v>30</v>
      </c>
      <c r="B44" s="10">
        <v>23</v>
      </c>
      <c r="C44" s="10">
        <v>18</v>
      </c>
      <c r="D44" s="10">
        <f>SUM(B44:C44)</f>
        <v>41</v>
      </c>
      <c r="E44" s="10">
        <v>20</v>
      </c>
      <c r="F44" s="10">
        <v>18</v>
      </c>
      <c r="G44" s="10">
        <f>SUM(E44:F44)</f>
        <v>38</v>
      </c>
      <c r="H44" s="10">
        <f>G44/3</f>
        <v>12.666666666666666</v>
      </c>
      <c r="I44" s="10">
        <v>0</v>
      </c>
      <c r="J44" s="10">
        <v>0</v>
      </c>
      <c r="K44" s="10">
        <f>SUM(I44:J44)</f>
        <v>0</v>
      </c>
      <c r="L44" s="10">
        <f>K44*10/6</f>
        <v>0</v>
      </c>
      <c r="M44" s="10">
        <v>0</v>
      </c>
      <c r="N44" s="10">
        <v>0</v>
      </c>
      <c r="O44" s="10">
        <f>SUM(M44:N44)</f>
        <v>0</v>
      </c>
      <c r="P44" s="10">
        <f t="shared" si="16"/>
        <v>0</v>
      </c>
      <c r="Q44" s="10">
        <f>D44+H44+L44+P44</f>
        <v>53.666666666666664</v>
      </c>
      <c r="R44" s="10">
        <f t="shared" si="17"/>
        <v>26.833333333333332</v>
      </c>
    </row>
    <row r="45" spans="1:18" ht="19.5" customHeight="1">
      <c r="A45" s="11" t="s">
        <v>31</v>
      </c>
      <c r="B45" s="10">
        <v>0</v>
      </c>
      <c r="C45" s="10">
        <v>0</v>
      </c>
      <c r="D45" s="10">
        <f>SUM(B45:C45)</f>
        <v>0</v>
      </c>
      <c r="E45" s="10">
        <v>0</v>
      </c>
      <c r="F45" s="10">
        <v>0</v>
      </c>
      <c r="G45" s="10">
        <f>SUM(E45:F45)</f>
        <v>0</v>
      </c>
      <c r="H45" s="10">
        <f>G45/3</f>
        <v>0</v>
      </c>
      <c r="I45" s="10">
        <v>5</v>
      </c>
      <c r="J45" s="10">
        <v>5</v>
      </c>
      <c r="K45" s="10">
        <f>SUM(I45:J45)</f>
        <v>10</v>
      </c>
      <c r="L45" s="10">
        <f>K45*10/6</f>
        <v>16.666666666666668</v>
      </c>
      <c r="M45" s="10">
        <v>2</v>
      </c>
      <c r="N45" s="10">
        <v>2</v>
      </c>
      <c r="O45" s="10">
        <f>SUM(M45:N45)</f>
        <v>4</v>
      </c>
      <c r="P45" s="10">
        <f t="shared" si="16"/>
        <v>2.2222222222222223</v>
      </c>
      <c r="Q45" s="10">
        <f>D45+H45+L45+P45</f>
        <v>18.88888888888889</v>
      </c>
      <c r="R45" s="10">
        <f t="shared" si="17"/>
        <v>9.444444444444445</v>
      </c>
    </row>
    <row r="46" spans="1:18" ht="19.5" customHeight="1">
      <c r="A46" s="11" t="s">
        <v>32</v>
      </c>
      <c r="B46" s="10">
        <v>0</v>
      </c>
      <c r="C46" s="10">
        <v>0</v>
      </c>
      <c r="D46" s="10">
        <f>SUM(B46:C46)</f>
        <v>0</v>
      </c>
      <c r="E46" s="10">
        <v>0</v>
      </c>
      <c r="F46" s="10">
        <v>0</v>
      </c>
      <c r="G46" s="10">
        <f>SUM(E46:F46)</f>
        <v>0</v>
      </c>
      <c r="H46" s="10">
        <f>G46/3</f>
        <v>0</v>
      </c>
      <c r="I46" s="10">
        <v>10</v>
      </c>
      <c r="J46" s="10">
        <v>9</v>
      </c>
      <c r="K46" s="10">
        <f>SUM(I46:J46)</f>
        <v>19</v>
      </c>
      <c r="L46" s="10">
        <f>K46*10/6</f>
        <v>31.666666666666668</v>
      </c>
      <c r="M46" s="10">
        <v>10</v>
      </c>
      <c r="N46" s="10">
        <v>10</v>
      </c>
      <c r="O46" s="10">
        <f>SUM(M46:N46)</f>
        <v>20</v>
      </c>
      <c r="P46" s="10">
        <f t="shared" si="16"/>
        <v>11.11111111111111</v>
      </c>
      <c r="Q46" s="10">
        <f>D46+H46+L46+P46</f>
        <v>42.77777777777778</v>
      </c>
      <c r="R46" s="10">
        <f t="shared" si="17"/>
        <v>21.38888888888889</v>
      </c>
    </row>
    <row r="47" spans="1:18" ht="19.5" customHeight="1">
      <c r="A47" s="39" t="s">
        <v>78</v>
      </c>
      <c r="B47" s="40">
        <v>0</v>
      </c>
      <c r="C47" s="40">
        <v>0</v>
      </c>
      <c r="D47" s="40">
        <f>SUM(B47:C47)</f>
        <v>0</v>
      </c>
      <c r="E47" s="40">
        <v>0</v>
      </c>
      <c r="F47" s="40">
        <v>0</v>
      </c>
      <c r="G47" s="40">
        <f>SUM(E47:F47)</f>
        <v>0</v>
      </c>
      <c r="H47" s="40">
        <f>G47/3</f>
        <v>0</v>
      </c>
      <c r="I47" s="40">
        <v>0</v>
      </c>
      <c r="J47" s="40">
        <v>0</v>
      </c>
      <c r="K47" s="40">
        <f>SUM(I47:J47)</f>
        <v>0</v>
      </c>
      <c r="L47" s="40">
        <f>K47*10/6</f>
        <v>0</v>
      </c>
      <c r="M47" s="40">
        <v>0</v>
      </c>
      <c r="N47" s="40">
        <v>36</v>
      </c>
      <c r="O47" s="40">
        <f>SUM(M47:N47)</f>
        <v>36</v>
      </c>
      <c r="P47" s="40">
        <f t="shared" si="16"/>
        <v>20</v>
      </c>
      <c r="Q47" s="40">
        <f>D47+H47+L47+P47</f>
        <v>20</v>
      </c>
      <c r="R47" s="40">
        <f t="shared" si="17"/>
        <v>10</v>
      </c>
    </row>
    <row r="48" spans="1:18" ht="18" customHeight="1">
      <c r="A48" s="73" t="s">
        <v>106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1:18" ht="18" customHeight="1">
      <c r="A49" s="2"/>
      <c r="B49" s="75" t="s">
        <v>0</v>
      </c>
      <c r="C49" s="75"/>
      <c r="D49" s="75"/>
      <c r="E49" s="75"/>
      <c r="F49" s="75"/>
      <c r="G49" s="76"/>
      <c r="H49" s="48" t="s">
        <v>1</v>
      </c>
      <c r="I49" s="75" t="s">
        <v>2</v>
      </c>
      <c r="J49" s="75"/>
      <c r="K49" s="75"/>
      <c r="L49" s="75"/>
      <c r="M49" s="75"/>
      <c r="N49" s="75"/>
      <c r="O49" s="76"/>
      <c r="P49" s="48" t="s">
        <v>3</v>
      </c>
      <c r="Q49" s="48" t="s">
        <v>4</v>
      </c>
      <c r="R49" s="48"/>
    </row>
    <row r="50" spans="1:18" ht="18" customHeight="1">
      <c r="A50" s="2" t="s">
        <v>5</v>
      </c>
      <c r="B50" s="77" t="s">
        <v>6</v>
      </c>
      <c r="C50" s="76"/>
      <c r="D50" s="48" t="s">
        <v>4</v>
      </c>
      <c r="E50" s="77" t="s">
        <v>7</v>
      </c>
      <c r="F50" s="76"/>
      <c r="G50" s="48" t="s">
        <v>4</v>
      </c>
      <c r="H50" s="2" t="s">
        <v>8</v>
      </c>
      <c r="I50" s="77" t="s">
        <v>6</v>
      </c>
      <c r="J50" s="76"/>
      <c r="K50" s="49" t="s">
        <v>4</v>
      </c>
      <c r="L50" s="50" t="s">
        <v>9</v>
      </c>
      <c r="M50" s="77" t="s">
        <v>7</v>
      </c>
      <c r="N50" s="76"/>
      <c r="O50" s="49" t="s">
        <v>4</v>
      </c>
      <c r="P50" s="2" t="s">
        <v>10</v>
      </c>
      <c r="Q50" s="2" t="s">
        <v>6</v>
      </c>
      <c r="R50" s="2" t="s">
        <v>11</v>
      </c>
    </row>
    <row r="51" spans="1:18" ht="18" customHeight="1">
      <c r="A51" s="51"/>
      <c r="B51" s="52" t="s">
        <v>98</v>
      </c>
      <c r="C51" s="52" t="s">
        <v>110</v>
      </c>
      <c r="D51" s="53"/>
      <c r="E51" s="52" t="s">
        <v>98</v>
      </c>
      <c r="F51" s="52" t="s">
        <v>110</v>
      </c>
      <c r="G51" s="53"/>
      <c r="H51" s="53" t="s">
        <v>6</v>
      </c>
      <c r="I51" s="52" t="s">
        <v>98</v>
      </c>
      <c r="J51" s="52" t="s">
        <v>110</v>
      </c>
      <c r="K51" s="53"/>
      <c r="L51" s="53" t="s">
        <v>12</v>
      </c>
      <c r="M51" s="52" t="s">
        <v>98</v>
      </c>
      <c r="N51" s="52" t="s">
        <v>110</v>
      </c>
      <c r="O51" s="53"/>
      <c r="P51" s="54" t="s">
        <v>12</v>
      </c>
      <c r="Q51" s="54" t="s">
        <v>12</v>
      </c>
      <c r="R51" s="54"/>
    </row>
    <row r="52" spans="1:18" ht="18" customHeight="1">
      <c r="A52" s="34" t="s">
        <v>33</v>
      </c>
      <c r="B52" s="41">
        <f aca="true" t="shared" si="20" ref="B52:R52">B53+B55</f>
        <v>33</v>
      </c>
      <c r="C52" s="41">
        <f t="shared" si="20"/>
        <v>65</v>
      </c>
      <c r="D52" s="41">
        <f t="shared" si="20"/>
        <v>98</v>
      </c>
      <c r="E52" s="41">
        <f t="shared" si="20"/>
        <v>0</v>
      </c>
      <c r="F52" s="41">
        <f t="shared" si="20"/>
        <v>0</v>
      </c>
      <c r="G52" s="41">
        <f t="shared" si="20"/>
        <v>0</v>
      </c>
      <c r="H52" s="41">
        <f t="shared" si="20"/>
        <v>0</v>
      </c>
      <c r="I52" s="41">
        <f t="shared" si="20"/>
        <v>18</v>
      </c>
      <c r="J52" s="41">
        <f t="shared" si="20"/>
        <v>9</v>
      </c>
      <c r="K52" s="41">
        <f t="shared" si="20"/>
        <v>27</v>
      </c>
      <c r="L52" s="41">
        <f t="shared" si="20"/>
        <v>45</v>
      </c>
      <c r="M52" s="41">
        <f t="shared" si="20"/>
        <v>6</v>
      </c>
      <c r="N52" s="41">
        <f t="shared" si="20"/>
        <v>0</v>
      </c>
      <c r="O52" s="41">
        <f t="shared" si="20"/>
        <v>6</v>
      </c>
      <c r="P52" s="41">
        <f t="shared" si="20"/>
        <v>3.3333333333333335</v>
      </c>
      <c r="Q52" s="41">
        <f t="shared" si="20"/>
        <v>146.33333333333334</v>
      </c>
      <c r="R52" s="41">
        <f t="shared" si="20"/>
        <v>73.16666666666667</v>
      </c>
    </row>
    <row r="53" spans="1:18" ht="18" customHeight="1">
      <c r="A53" s="11" t="s">
        <v>34</v>
      </c>
      <c r="B53" s="10">
        <v>21</v>
      </c>
      <c r="C53" s="10">
        <v>41</v>
      </c>
      <c r="D53" s="10">
        <f>SUM(B53:C53)</f>
        <v>62</v>
      </c>
      <c r="E53" s="10">
        <v>0</v>
      </c>
      <c r="F53" s="10">
        <v>0</v>
      </c>
      <c r="G53" s="10">
        <f>SUM(E53:F53)</f>
        <v>0</v>
      </c>
      <c r="H53" s="10">
        <f>G53/3</f>
        <v>0</v>
      </c>
      <c r="I53" s="10">
        <v>16</v>
      </c>
      <c r="J53" s="10">
        <v>9</v>
      </c>
      <c r="K53" s="10">
        <f>SUM(I53:J53)</f>
        <v>25</v>
      </c>
      <c r="L53" s="10">
        <f>K53*10/6</f>
        <v>41.666666666666664</v>
      </c>
      <c r="M53" s="10">
        <v>4</v>
      </c>
      <c r="N53" s="10">
        <v>0</v>
      </c>
      <c r="O53" s="10">
        <f>SUM(M53:N53)</f>
        <v>4</v>
      </c>
      <c r="P53" s="10">
        <f t="shared" si="16"/>
        <v>2.2222222222222223</v>
      </c>
      <c r="Q53" s="10">
        <f>D53+H53+L53+P53</f>
        <v>105.88888888888889</v>
      </c>
      <c r="R53" s="10">
        <f t="shared" si="17"/>
        <v>52.94444444444444</v>
      </c>
    </row>
    <row r="54" spans="1:18" ht="18" customHeight="1">
      <c r="A54" s="27" t="s">
        <v>78</v>
      </c>
      <c r="B54" s="17">
        <v>0</v>
      </c>
      <c r="C54" s="17">
        <v>0</v>
      </c>
      <c r="D54" s="17">
        <f>SUM(B54:C54)</f>
        <v>0</v>
      </c>
      <c r="E54" s="17">
        <v>0</v>
      </c>
      <c r="F54" s="17">
        <v>0</v>
      </c>
      <c r="G54" s="17">
        <f>SUM(E54:F54)</f>
        <v>0</v>
      </c>
      <c r="H54" s="17">
        <f>G54/3</f>
        <v>0</v>
      </c>
      <c r="I54" s="17">
        <v>0</v>
      </c>
      <c r="J54" s="17">
        <v>0</v>
      </c>
      <c r="K54" s="17">
        <f>SUM(I54:J54)</f>
        <v>0</v>
      </c>
      <c r="L54" s="17">
        <f>K54*10/6</f>
        <v>0</v>
      </c>
      <c r="M54" s="17">
        <v>0</v>
      </c>
      <c r="N54" s="17">
        <v>54</v>
      </c>
      <c r="O54" s="17">
        <f>SUM(M54:N54)</f>
        <v>54</v>
      </c>
      <c r="P54" s="17">
        <f t="shared" si="16"/>
        <v>30</v>
      </c>
      <c r="Q54" s="17">
        <f>D54+H54+L54+P54</f>
        <v>30</v>
      </c>
      <c r="R54" s="17">
        <f t="shared" si="17"/>
        <v>15</v>
      </c>
    </row>
    <row r="55" spans="1:18" ht="18" customHeight="1">
      <c r="A55" s="25" t="s">
        <v>19</v>
      </c>
      <c r="B55" s="26">
        <v>12</v>
      </c>
      <c r="C55" s="26">
        <v>24</v>
      </c>
      <c r="D55" s="26">
        <f>SUM(B55:C55)</f>
        <v>36</v>
      </c>
      <c r="E55" s="26">
        <v>0</v>
      </c>
      <c r="F55" s="26">
        <v>0</v>
      </c>
      <c r="G55" s="26">
        <f>SUM(E55:F55)</f>
        <v>0</v>
      </c>
      <c r="H55" s="26">
        <f>G55/3</f>
        <v>0</v>
      </c>
      <c r="I55" s="26">
        <v>2</v>
      </c>
      <c r="J55" s="26">
        <v>0</v>
      </c>
      <c r="K55" s="26">
        <f>SUM(I55:J55)</f>
        <v>2</v>
      </c>
      <c r="L55" s="26">
        <f>K55*10/6</f>
        <v>3.3333333333333335</v>
      </c>
      <c r="M55" s="26">
        <v>2</v>
      </c>
      <c r="N55" s="26">
        <v>0</v>
      </c>
      <c r="O55" s="26">
        <f>SUM(M55:N55)</f>
        <v>2</v>
      </c>
      <c r="P55" s="26">
        <f t="shared" si="16"/>
        <v>1.1111111111111112</v>
      </c>
      <c r="Q55" s="26">
        <f>D55+H55+L55+P55</f>
        <v>40.44444444444445</v>
      </c>
      <c r="R55" s="26">
        <f t="shared" si="17"/>
        <v>20.222222222222225</v>
      </c>
    </row>
    <row r="56" spans="1:18" ht="18" customHeight="1">
      <c r="A56" s="12" t="s">
        <v>35</v>
      </c>
      <c r="B56" s="38">
        <f aca="true" t="shared" si="21" ref="B56:R56">B57</f>
        <v>72</v>
      </c>
      <c r="C56" s="38">
        <f t="shared" si="21"/>
        <v>76</v>
      </c>
      <c r="D56" s="38">
        <f t="shared" si="21"/>
        <v>148</v>
      </c>
      <c r="E56" s="38">
        <f t="shared" si="21"/>
        <v>0</v>
      </c>
      <c r="F56" s="38">
        <f t="shared" si="21"/>
        <v>6</v>
      </c>
      <c r="G56" s="38">
        <f t="shared" si="21"/>
        <v>6</v>
      </c>
      <c r="H56" s="38">
        <f t="shared" si="21"/>
        <v>2</v>
      </c>
      <c r="I56" s="38">
        <f t="shared" si="21"/>
        <v>0</v>
      </c>
      <c r="J56" s="38">
        <f t="shared" si="21"/>
        <v>0</v>
      </c>
      <c r="K56" s="38">
        <f t="shared" si="21"/>
        <v>0</v>
      </c>
      <c r="L56" s="38">
        <f t="shared" si="21"/>
        <v>0</v>
      </c>
      <c r="M56" s="38">
        <f t="shared" si="21"/>
        <v>0</v>
      </c>
      <c r="N56" s="38">
        <f t="shared" si="21"/>
        <v>0</v>
      </c>
      <c r="O56" s="38">
        <f t="shared" si="21"/>
        <v>0</v>
      </c>
      <c r="P56" s="38">
        <f t="shared" si="21"/>
        <v>0</v>
      </c>
      <c r="Q56" s="38">
        <f t="shared" si="21"/>
        <v>150</v>
      </c>
      <c r="R56" s="38">
        <f t="shared" si="21"/>
        <v>75</v>
      </c>
    </row>
    <row r="57" spans="1:18" ht="18" customHeight="1">
      <c r="A57" s="11" t="s">
        <v>36</v>
      </c>
      <c r="B57" s="10">
        <v>72</v>
      </c>
      <c r="C57" s="10">
        <v>76</v>
      </c>
      <c r="D57" s="10">
        <f>SUM(B57:C57)</f>
        <v>148</v>
      </c>
      <c r="E57" s="10">
        <v>0</v>
      </c>
      <c r="F57" s="10">
        <v>6</v>
      </c>
      <c r="G57" s="10">
        <f>SUM(E57:F57)</f>
        <v>6</v>
      </c>
      <c r="H57" s="10">
        <f>G57/3</f>
        <v>2</v>
      </c>
      <c r="I57" s="10">
        <v>0</v>
      </c>
      <c r="J57" s="10">
        <v>0</v>
      </c>
      <c r="K57" s="10">
        <f>SUM(I57:J57)</f>
        <v>0</v>
      </c>
      <c r="L57" s="10">
        <f>K57*10/6</f>
        <v>0</v>
      </c>
      <c r="M57" s="10">
        <v>0</v>
      </c>
      <c r="N57" s="10">
        <v>0</v>
      </c>
      <c r="O57" s="10">
        <f>SUM(M57:N57)</f>
        <v>0</v>
      </c>
      <c r="P57" s="10">
        <f aca="true" t="shared" si="22" ref="P57:P72">O57*10/18</f>
        <v>0</v>
      </c>
      <c r="Q57" s="10">
        <f>D57+H57+L57+P57</f>
        <v>150</v>
      </c>
      <c r="R57" s="10">
        <f aca="true" t="shared" si="23" ref="R57:R72">Q57/2</f>
        <v>75</v>
      </c>
    </row>
    <row r="58" spans="1:18" ht="18" customHeight="1">
      <c r="A58" s="12" t="s">
        <v>37</v>
      </c>
      <c r="B58" s="13">
        <f aca="true" t="shared" si="24" ref="B58:R58">SUM(B59:B62)</f>
        <v>270.99</v>
      </c>
      <c r="C58" s="13">
        <f t="shared" si="24"/>
        <v>231</v>
      </c>
      <c r="D58" s="13">
        <f t="shared" si="24"/>
        <v>501.98999999999995</v>
      </c>
      <c r="E58" s="13">
        <f t="shared" si="24"/>
        <v>265</v>
      </c>
      <c r="F58" s="13">
        <f t="shared" si="24"/>
        <v>318</v>
      </c>
      <c r="G58" s="13">
        <f t="shared" si="24"/>
        <v>583</v>
      </c>
      <c r="H58" s="13">
        <f t="shared" si="24"/>
        <v>194.33333333333334</v>
      </c>
      <c r="I58" s="13">
        <f t="shared" si="24"/>
        <v>0</v>
      </c>
      <c r="J58" s="13">
        <f t="shared" si="24"/>
        <v>0</v>
      </c>
      <c r="K58" s="13">
        <f t="shared" si="24"/>
        <v>0</v>
      </c>
      <c r="L58" s="13">
        <f t="shared" si="24"/>
        <v>0</v>
      </c>
      <c r="M58" s="13">
        <f t="shared" si="24"/>
        <v>0</v>
      </c>
      <c r="N58" s="13">
        <f t="shared" si="24"/>
        <v>0</v>
      </c>
      <c r="O58" s="13">
        <f t="shared" si="24"/>
        <v>0</v>
      </c>
      <c r="P58" s="13">
        <f t="shared" si="24"/>
        <v>0</v>
      </c>
      <c r="Q58" s="13">
        <f t="shared" si="24"/>
        <v>696.3233333333333</v>
      </c>
      <c r="R58" s="13">
        <f t="shared" si="24"/>
        <v>348.16166666666663</v>
      </c>
    </row>
    <row r="59" spans="1:18" ht="18" customHeight="1">
      <c r="A59" s="11" t="s">
        <v>38</v>
      </c>
      <c r="B59" s="10">
        <v>64.83</v>
      </c>
      <c r="C59" s="10">
        <v>59</v>
      </c>
      <c r="D59" s="10">
        <f aca="true" t="shared" si="25" ref="D59:D64">SUM(B59:C59)</f>
        <v>123.83</v>
      </c>
      <c r="E59" s="10">
        <v>46</v>
      </c>
      <c r="F59" s="10">
        <v>61</v>
      </c>
      <c r="G59" s="10">
        <f aca="true" t="shared" si="26" ref="G59:G64">SUM(E59:F59)</f>
        <v>107</v>
      </c>
      <c r="H59" s="10">
        <f aca="true" t="shared" si="27" ref="H59:H64">G59/3</f>
        <v>35.666666666666664</v>
      </c>
      <c r="I59" s="10">
        <v>0</v>
      </c>
      <c r="J59" s="10">
        <v>0</v>
      </c>
      <c r="K59" s="10">
        <f aca="true" t="shared" si="28" ref="K59:K64">SUM(I59:J59)</f>
        <v>0</v>
      </c>
      <c r="L59" s="10">
        <f aca="true" t="shared" si="29" ref="L59:L64">K59*10/6</f>
        <v>0</v>
      </c>
      <c r="M59" s="10">
        <v>0</v>
      </c>
      <c r="N59" s="10">
        <v>0</v>
      </c>
      <c r="O59" s="10">
        <f aca="true" t="shared" si="30" ref="O59:O64">SUM(M59:N59)</f>
        <v>0</v>
      </c>
      <c r="P59" s="10">
        <f t="shared" si="22"/>
        <v>0</v>
      </c>
      <c r="Q59" s="10">
        <f aca="true" t="shared" si="31" ref="Q59:Q64">D59+H59+L59+P59</f>
        <v>159.49666666666667</v>
      </c>
      <c r="R59" s="10">
        <f t="shared" si="23"/>
        <v>79.74833333333333</v>
      </c>
    </row>
    <row r="60" spans="1:18" ht="18" customHeight="1">
      <c r="A60" s="11" t="s">
        <v>39</v>
      </c>
      <c r="B60" s="10">
        <v>113.83</v>
      </c>
      <c r="C60" s="10">
        <v>107</v>
      </c>
      <c r="D60" s="10">
        <f t="shared" si="25"/>
        <v>220.82999999999998</v>
      </c>
      <c r="E60" s="10">
        <v>99</v>
      </c>
      <c r="F60" s="10">
        <v>99</v>
      </c>
      <c r="G60" s="10">
        <f t="shared" si="26"/>
        <v>198</v>
      </c>
      <c r="H60" s="10">
        <f t="shared" si="27"/>
        <v>66</v>
      </c>
      <c r="I60" s="10">
        <v>0</v>
      </c>
      <c r="J60" s="10">
        <v>0</v>
      </c>
      <c r="K60" s="10">
        <f t="shared" si="28"/>
        <v>0</v>
      </c>
      <c r="L60" s="10">
        <f t="shared" si="29"/>
        <v>0</v>
      </c>
      <c r="M60" s="10">
        <v>0</v>
      </c>
      <c r="N60" s="10">
        <v>0</v>
      </c>
      <c r="O60" s="10">
        <f t="shared" si="30"/>
        <v>0</v>
      </c>
      <c r="P60" s="10">
        <f t="shared" si="22"/>
        <v>0</v>
      </c>
      <c r="Q60" s="10">
        <f t="shared" si="31"/>
        <v>286.83</v>
      </c>
      <c r="R60" s="10">
        <f t="shared" si="23"/>
        <v>143.415</v>
      </c>
    </row>
    <row r="61" spans="1:18" ht="18" customHeight="1">
      <c r="A61" s="11" t="s">
        <v>40</v>
      </c>
      <c r="B61" s="10">
        <v>31</v>
      </c>
      <c r="C61" s="10">
        <v>30</v>
      </c>
      <c r="D61" s="10">
        <f t="shared" si="25"/>
        <v>61</v>
      </c>
      <c r="E61" s="10">
        <v>56</v>
      </c>
      <c r="F61" s="10">
        <v>92</v>
      </c>
      <c r="G61" s="10">
        <f t="shared" si="26"/>
        <v>148</v>
      </c>
      <c r="H61" s="10">
        <f t="shared" si="27"/>
        <v>49.333333333333336</v>
      </c>
      <c r="I61" s="10">
        <v>0</v>
      </c>
      <c r="J61" s="10">
        <v>0</v>
      </c>
      <c r="K61" s="10">
        <f t="shared" si="28"/>
        <v>0</v>
      </c>
      <c r="L61" s="10">
        <f t="shared" si="29"/>
        <v>0</v>
      </c>
      <c r="M61" s="10">
        <v>0</v>
      </c>
      <c r="N61" s="10">
        <v>0</v>
      </c>
      <c r="O61" s="10">
        <f t="shared" si="30"/>
        <v>0</v>
      </c>
      <c r="P61" s="10">
        <f t="shared" si="22"/>
        <v>0</v>
      </c>
      <c r="Q61" s="10">
        <f t="shared" si="31"/>
        <v>110.33333333333334</v>
      </c>
      <c r="R61" s="10">
        <f t="shared" si="23"/>
        <v>55.16666666666667</v>
      </c>
    </row>
    <row r="62" spans="1:18" ht="18" customHeight="1">
      <c r="A62" s="30" t="s">
        <v>41</v>
      </c>
      <c r="B62" s="31">
        <v>61.33</v>
      </c>
      <c r="C62" s="31">
        <v>35</v>
      </c>
      <c r="D62" s="10">
        <f t="shared" si="25"/>
        <v>96.33</v>
      </c>
      <c r="E62" s="31">
        <v>64</v>
      </c>
      <c r="F62" s="31">
        <v>66</v>
      </c>
      <c r="G62" s="10">
        <f t="shared" si="26"/>
        <v>130</v>
      </c>
      <c r="H62" s="10">
        <f t="shared" si="27"/>
        <v>43.333333333333336</v>
      </c>
      <c r="I62" s="10">
        <v>0</v>
      </c>
      <c r="J62" s="10">
        <v>0</v>
      </c>
      <c r="K62" s="10">
        <f t="shared" si="28"/>
        <v>0</v>
      </c>
      <c r="L62" s="10">
        <f t="shared" si="29"/>
        <v>0</v>
      </c>
      <c r="M62" s="10">
        <v>0</v>
      </c>
      <c r="N62" s="10">
        <v>0</v>
      </c>
      <c r="O62" s="10">
        <f t="shared" si="30"/>
        <v>0</v>
      </c>
      <c r="P62" s="10">
        <f t="shared" si="22"/>
        <v>0</v>
      </c>
      <c r="Q62" s="10">
        <f t="shared" si="31"/>
        <v>139.66333333333333</v>
      </c>
      <c r="R62" s="10">
        <f t="shared" si="23"/>
        <v>69.83166666666666</v>
      </c>
    </row>
    <row r="63" spans="1:18" ht="18" customHeight="1">
      <c r="A63" s="12" t="s">
        <v>42</v>
      </c>
      <c r="B63" s="13">
        <f aca="true" t="shared" si="32" ref="B63:R63">B64+B65+B77+B79+B86+B88</f>
        <v>1012.5</v>
      </c>
      <c r="C63" s="13">
        <f t="shared" si="32"/>
        <v>1011.5</v>
      </c>
      <c r="D63" s="13">
        <f t="shared" si="32"/>
        <v>2024</v>
      </c>
      <c r="E63" s="13">
        <f t="shared" si="32"/>
        <v>342</v>
      </c>
      <c r="F63" s="13">
        <f t="shared" si="32"/>
        <v>325</v>
      </c>
      <c r="G63" s="13">
        <f t="shared" si="32"/>
        <v>667</v>
      </c>
      <c r="H63" s="13">
        <f t="shared" si="32"/>
        <v>222.33333333333334</v>
      </c>
      <c r="I63" s="13">
        <f t="shared" si="32"/>
        <v>36</v>
      </c>
      <c r="J63" s="13">
        <f t="shared" si="32"/>
        <v>40</v>
      </c>
      <c r="K63" s="13">
        <f t="shared" si="32"/>
        <v>76</v>
      </c>
      <c r="L63" s="13">
        <f t="shared" si="32"/>
        <v>126.66666666666667</v>
      </c>
      <c r="M63" s="13">
        <f t="shared" si="32"/>
        <v>8</v>
      </c>
      <c r="N63" s="13">
        <f t="shared" si="32"/>
        <v>6</v>
      </c>
      <c r="O63" s="13">
        <f t="shared" si="32"/>
        <v>14</v>
      </c>
      <c r="P63" s="13">
        <f t="shared" si="32"/>
        <v>7.777777777777778</v>
      </c>
      <c r="Q63" s="13">
        <f t="shared" si="32"/>
        <v>2380.777777777778</v>
      </c>
      <c r="R63" s="13">
        <f t="shared" si="32"/>
        <v>1190.388888888889</v>
      </c>
    </row>
    <row r="64" spans="1:18" ht="18" customHeight="1">
      <c r="A64" s="6" t="s">
        <v>43</v>
      </c>
      <c r="B64" s="7">
        <v>0</v>
      </c>
      <c r="C64" s="7">
        <v>0</v>
      </c>
      <c r="D64" s="7">
        <f t="shared" si="25"/>
        <v>0</v>
      </c>
      <c r="E64" s="7">
        <v>0</v>
      </c>
      <c r="F64" s="7">
        <v>0</v>
      </c>
      <c r="G64" s="7">
        <f t="shared" si="26"/>
        <v>0</v>
      </c>
      <c r="H64" s="7">
        <f t="shared" si="27"/>
        <v>0</v>
      </c>
      <c r="I64" s="7">
        <v>6</v>
      </c>
      <c r="J64" s="7">
        <v>6</v>
      </c>
      <c r="K64" s="7">
        <f t="shared" si="28"/>
        <v>12</v>
      </c>
      <c r="L64" s="7">
        <f t="shared" si="29"/>
        <v>20</v>
      </c>
      <c r="M64" s="7">
        <v>0</v>
      </c>
      <c r="N64" s="7">
        <v>0</v>
      </c>
      <c r="O64" s="7">
        <f t="shared" si="30"/>
        <v>0</v>
      </c>
      <c r="P64" s="7">
        <f t="shared" si="22"/>
        <v>0</v>
      </c>
      <c r="Q64" s="7">
        <f t="shared" si="31"/>
        <v>20</v>
      </c>
      <c r="R64" s="7">
        <f t="shared" si="23"/>
        <v>10</v>
      </c>
    </row>
    <row r="65" spans="1:18" ht="18" customHeight="1">
      <c r="A65" s="6" t="s">
        <v>44</v>
      </c>
      <c r="B65" s="15">
        <f aca="true" t="shared" si="33" ref="B65:R65">SUM(B66:B72)</f>
        <v>258.5</v>
      </c>
      <c r="C65" s="15">
        <f t="shared" si="33"/>
        <v>235.5</v>
      </c>
      <c r="D65" s="15">
        <f t="shared" si="33"/>
        <v>494</v>
      </c>
      <c r="E65" s="15">
        <f t="shared" si="33"/>
        <v>52</v>
      </c>
      <c r="F65" s="15">
        <f t="shared" si="33"/>
        <v>55</v>
      </c>
      <c r="G65" s="15">
        <f t="shared" si="33"/>
        <v>107</v>
      </c>
      <c r="H65" s="15">
        <f t="shared" si="33"/>
        <v>35.66666666666667</v>
      </c>
      <c r="I65" s="15">
        <f t="shared" si="33"/>
        <v>0</v>
      </c>
      <c r="J65" s="15">
        <f t="shared" si="33"/>
        <v>0</v>
      </c>
      <c r="K65" s="15">
        <f t="shared" si="33"/>
        <v>0</v>
      </c>
      <c r="L65" s="15">
        <f t="shared" si="33"/>
        <v>0</v>
      </c>
      <c r="M65" s="15">
        <f t="shared" si="33"/>
        <v>0</v>
      </c>
      <c r="N65" s="15">
        <f t="shared" si="33"/>
        <v>0</v>
      </c>
      <c r="O65" s="15">
        <f t="shared" si="33"/>
        <v>0</v>
      </c>
      <c r="P65" s="15">
        <f t="shared" si="33"/>
        <v>0</v>
      </c>
      <c r="Q65" s="15">
        <f t="shared" si="33"/>
        <v>529.6666666666666</v>
      </c>
      <c r="R65" s="15">
        <f t="shared" si="33"/>
        <v>264.8333333333333</v>
      </c>
    </row>
    <row r="66" spans="1:18" ht="18" customHeight="1">
      <c r="A66" s="11" t="s">
        <v>45</v>
      </c>
      <c r="B66" s="10">
        <v>97</v>
      </c>
      <c r="C66" s="10">
        <v>88.75</v>
      </c>
      <c r="D66" s="10">
        <f aca="true" t="shared" si="34" ref="D66:D72">SUM(B66:C66)</f>
        <v>185.75</v>
      </c>
      <c r="E66" s="10">
        <v>7</v>
      </c>
      <c r="F66" s="10">
        <v>13</v>
      </c>
      <c r="G66" s="10">
        <f aca="true" t="shared" si="35" ref="G66:G72">SUM(E66:F66)</f>
        <v>20</v>
      </c>
      <c r="H66" s="10">
        <f aca="true" t="shared" si="36" ref="H66:H72">G66/3</f>
        <v>6.666666666666667</v>
      </c>
      <c r="I66" s="10">
        <v>0</v>
      </c>
      <c r="J66" s="10">
        <v>0</v>
      </c>
      <c r="K66" s="10">
        <f aca="true" t="shared" si="37" ref="K66:K72">SUM(I66:J66)</f>
        <v>0</v>
      </c>
      <c r="L66" s="10">
        <f aca="true" t="shared" si="38" ref="L66:L72">K66*10/6</f>
        <v>0</v>
      </c>
      <c r="M66" s="10">
        <v>0</v>
      </c>
      <c r="N66" s="10">
        <v>0</v>
      </c>
      <c r="O66" s="10">
        <f aca="true" t="shared" si="39" ref="O66:O72">SUM(M66:N66)</f>
        <v>0</v>
      </c>
      <c r="P66" s="10">
        <f t="shared" si="22"/>
        <v>0</v>
      </c>
      <c r="Q66" s="10">
        <f aca="true" t="shared" si="40" ref="Q66:Q72">D66+H66+L66+P66</f>
        <v>192.41666666666666</v>
      </c>
      <c r="R66" s="10">
        <f t="shared" si="23"/>
        <v>96.20833333333333</v>
      </c>
    </row>
    <row r="67" spans="1:18" ht="18" customHeight="1">
      <c r="A67" s="11" t="s">
        <v>46</v>
      </c>
      <c r="B67" s="10">
        <v>14.5</v>
      </c>
      <c r="C67" s="10">
        <v>7.75</v>
      </c>
      <c r="D67" s="10">
        <f t="shared" si="34"/>
        <v>22.25</v>
      </c>
      <c r="E67" s="10">
        <v>4</v>
      </c>
      <c r="F67" s="10">
        <v>2</v>
      </c>
      <c r="G67" s="10">
        <f t="shared" si="35"/>
        <v>6</v>
      </c>
      <c r="H67" s="10">
        <f t="shared" si="36"/>
        <v>2</v>
      </c>
      <c r="I67" s="10">
        <v>0</v>
      </c>
      <c r="J67" s="10">
        <v>0</v>
      </c>
      <c r="K67" s="10">
        <f t="shared" si="37"/>
        <v>0</v>
      </c>
      <c r="L67" s="10">
        <f t="shared" si="38"/>
        <v>0</v>
      </c>
      <c r="M67" s="10">
        <v>0</v>
      </c>
      <c r="N67" s="10">
        <v>0</v>
      </c>
      <c r="O67" s="10">
        <f t="shared" si="39"/>
        <v>0</v>
      </c>
      <c r="P67" s="10">
        <f t="shared" si="22"/>
        <v>0</v>
      </c>
      <c r="Q67" s="10">
        <f t="shared" si="40"/>
        <v>24.25</v>
      </c>
      <c r="R67" s="10">
        <f t="shared" si="23"/>
        <v>12.125</v>
      </c>
    </row>
    <row r="68" spans="1:18" ht="18" customHeight="1">
      <c r="A68" s="11" t="s">
        <v>114</v>
      </c>
      <c r="B68" s="10">
        <v>0</v>
      </c>
      <c r="C68" s="10">
        <v>16</v>
      </c>
      <c r="D68" s="10">
        <f t="shared" si="34"/>
        <v>16</v>
      </c>
      <c r="E68" s="10">
        <v>0</v>
      </c>
      <c r="F68" s="10">
        <v>6</v>
      </c>
      <c r="G68" s="10">
        <f>SUM(E68:F68)</f>
        <v>6</v>
      </c>
      <c r="H68" s="10">
        <f t="shared" si="36"/>
        <v>2</v>
      </c>
      <c r="I68" s="10">
        <v>0</v>
      </c>
      <c r="J68" s="10">
        <v>0</v>
      </c>
      <c r="K68" s="10">
        <f t="shared" si="37"/>
        <v>0</v>
      </c>
      <c r="L68" s="10">
        <f t="shared" si="38"/>
        <v>0</v>
      </c>
      <c r="M68" s="10">
        <v>0</v>
      </c>
      <c r="N68" s="10">
        <v>0</v>
      </c>
      <c r="O68" s="10">
        <f>SUM(M68:N68)</f>
        <v>0</v>
      </c>
      <c r="P68" s="10">
        <f t="shared" si="22"/>
        <v>0</v>
      </c>
      <c r="Q68" s="10">
        <f>D68+H68+L68+P68</f>
        <v>18</v>
      </c>
      <c r="R68" s="10">
        <f t="shared" si="23"/>
        <v>9</v>
      </c>
    </row>
    <row r="69" spans="1:18" ht="18" customHeight="1">
      <c r="A69" s="11" t="s">
        <v>47</v>
      </c>
      <c r="B69" s="10">
        <v>15</v>
      </c>
      <c r="C69" s="10">
        <v>3</v>
      </c>
      <c r="D69" s="10">
        <f t="shared" si="34"/>
        <v>18</v>
      </c>
      <c r="E69" s="10">
        <v>0</v>
      </c>
      <c r="F69" s="10">
        <v>0</v>
      </c>
      <c r="G69" s="10">
        <f t="shared" si="35"/>
        <v>0</v>
      </c>
      <c r="H69" s="10">
        <f t="shared" si="36"/>
        <v>0</v>
      </c>
      <c r="I69" s="10">
        <v>0</v>
      </c>
      <c r="J69" s="10">
        <v>0</v>
      </c>
      <c r="K69" s="10">
        <f t="shared" si="37"/>
        <v>0</v>
      </c>
      <c r="L69" s="10">
        <f t="shared" si="38"/>
        <v>0</v>
      </c>
      <c r="M69" s="10">
        <v>0</v>
      </c>
      <c r="N69" s="10">
        <v>0</v>
      </c>
      <c r="O69" s="10">
        <f t="shared" si="39"/>
        <v>0</v>
      </c>
      <c r="P69" s="10">
        <f t="shared" si="22"/>
        <v>0</v>
      </c>
      <c r="Q69" s="10">
        <f t="shared" si="40"/>
        <v>18</v>
      </c>
      <c r="R69" s="10">
        <f t="shared" si="23"/>
        <v>9</v>
      </c>
    </row>
    <row r="70" spans="1:18" ht="18" customHeight="1">
      <c r="A70" s="11" t="s">
        <v>48</v>
      </c>
      <c r="B70" s="10">
        <v>48</v>
      </c>
      <c r="C70" s="10">
        <v>48</v>
      </c>
      <c r="D70" s="10">
        <f t="shared" si="34"/>
        <v>96</v>
      </c>
      <c r="E70" s="10">
        <v>29</v>
      </c>
      <c r="F70" s="10">
        <v>3</v>
      </c>
      <c r="G70" s="10">
        <f t="shared" si="35"/>
        <v>32</v>
      </c>
      <c r="H70" s="10">
        <f t="shared" si="36"/>
        <v>10.666666666666666</v>
      </c>
      <c r="I70" s="10">
        <v>0</v>
      </c>
      <c r="J70" s="10">
        <v>0</v>
      </c>
      <c r="K70" s="10">
        <f t="shared" si="37"/>
        <v>0</v>
      </c>
      <c r="L70" s="10">
        <f t="shared" si="38"/>
        <v>0</v>
      </c>
      <c r="M70" s="10">
        <v>0</v>
      </c>
      <c r="N70" s="10">
        <v>0</v>
      </c>
      <c r="O70" s="10">
        <f t="shared" si="39"/>
        <v>0</v>
      </c>
      <c r="P70" s="10">
        <f t="shared" si="22"/>
        <v>0</v>
      </c>
      <c r="Q70" s="10">
        <f t="shared" si="40"/>
        <v>106.66666666666667</v>
      </c>
      <c r="R70" s="10">
        <f t="shared" si="23"/>
        <v>53.333333333333336</v>
      </c>
    </row>
    <row r="71" spans="1:18" ht="18" customHeight="1">
      <c r="A71" s="20" t="s">
        <v>49</v>
      </c>
      <c r="B71" s="21">
        <v>39</v>
      </c>
      <c r="C71" s="21">
        <v>35</v>
      </c>
      <c r="D71" s="10">
        <f t="shared" si="34"/>
        <v>74</v>
      </c>
      <c r="E71" s="21">
        <v>6</v>
      </c>
      <c r="F71" s="21">
        <v>2</v>
      </c>
      <c r="G71" s="10">
        <f t="shared" si="35"/>
        <v>8</v>
      </c>
      <c r="H71" s="10">
        <f t="shared" si="36"/>
        <v>2.6666666666666665</v>
      </c>
      <c r="I71" s="21">
        <v>0</v>
      </c>
      <c r="J71" s="21">
        <v>0</v>
      </c>
      <c r="K71" s="10">
        <f t="shared" si="37"/>
        <v>0</v>
      </c>
      <c r="L71" s="10">
        <f t="shared" si="38"/>
        <v>0</v>
      </c>
      <c r="M71" s="21">
        <v>0</v>
      </c>
      <c r="N71" s="21">
        <v>0</v>
      </c>
      <c r="O71" s="10">
        <f t="shared" si="39"/>
        <v>0</v>
      </c>
      <c r="P71" s="10">
        <f t="shared" si="22"/>
        <v>0</v>
      </c>
      <c r="Q71" s="10">
        <f>D71+H71+L71+P71</f>
        <v>76.66666666666667</v>
      </c>
      <c r="R71" s="10">
        <f t="shared" si="23"/>
        <v>38.333333333333336</v>
      </c>
    </row>
    <row r="72" spans="1:18" ht="18" customHeight="1">
      <c r="A72" s="32" t="s">
        <v>50</v>
      </c>
      <c r="B72" s="33">
        <v>45</v>
      </c>
      <c r="C72" s="33">
        <v>37</v>
      </c>
      <c r="D72" s="33">
        <f t="shared" si="34"/>
        <v>82</v>
      </c>
      <c r="E72" s="33">
        <v>6</v>
      </c>
      <c r="F72" s="33">
        <v>29</v>
      </c>
      <c r="G72" s="33">
        <f t="shared" si="35"/>
        <v>35</v>
      </c>
      <c r="H72" s="33">
        <f t="shared" si="36"/>
        <v>11.666666666666666</v>
      </c>
      <c r="I72" s="33">
        <v>0</v>
      </c>
      <c r="J72" s="33">
        <v>0</v>
      </c>
      <c r="K72" s="33">
        <f t="shared" si="37"/>
        <v>0</v>
      </c>
      <c r="L72" s="33">
        <f t="shared" si="38"/>
        <v>0</v>
      </c>
      <c r="M72" s="33">
        <v>0</v>
      </c>
      <c r="N72" s="33">
        <v>0</v>
      </c>
      <c r="O72" s="33">
        <f t="shared" si="39"/>
        <v>0</v>
      </c>
      <c r="P72" s="33">
        <f t="shared" si="22"/>
        <v>0</v>
      </c>
      <c r="Q72" s="33">
        <f t="shared" si="40"/>
        <v>93.66666666666667</v>
      </c>
      <c r="R72" s="33">
        <f t="shared" si="23"/>
        <v>46.833333333333336</v>
      </c>
    </row>
    <row r="73" spans="1:18" ht="21" customHeight="1">
      <c r="A73" s="73" t="s">
        <v>106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1:18" ht="21" customHeight="1">
      <c r="A74" s="2"/>
      <c r="B74" s="75" t="s">
        <v>0</v>
      </c>
      <c r="C74" s="75"/>
      <c r="D74" s="75"/>
      <c r="E74" s="75"/>
      <c r="F74" s="75"/>
      <c r="G74" s="76"/>
      <c r="H74" s="48" t="s">
        <v>1</v>
      </c>
      <c r="I74" s="75" t="s">
        <v>2</v>
      </c>
      <c r="J74" s="75"/>
      <c r="K74" s="75"/>
      <c r="L74" s="75"/>
      <c r="M74" s="75"/>
      <c r="N74" s="75"/>
      <c r="O74" s="76"/>
      <c r="P74" s="48" t="s">
        <v>3</v>
      </c>
      <c r="Q74" s="48" t="s">
        <v>4</v>
      </c>
      <c r="R74" s="48"/>
    </row>
    <row r="75" spans="1:18" ht="21" customHeight="1">
      <c r="A75" s="2" t="s">
        <v>5</v>
      </c>
      <c r="B75" s="77" t="s">
        <v>6</v>
      </c>
      <c r="C75" s="76"/>
      <c r="D75" s="48" t="s">
        <v>4</v>
      </c>
      <c r="E75" s="77" t="s">
        <v>7</v>
      </c>
      <c r="F75" s="76"/>
      <c r="G75" s="48" t="s">
        <v>4</v>
      </c>
      <c r="H75" s="2" t="s">
        <v>8</v>
      </c>
      <c r="I75" s="77" t="s">
        <v>6</v>
      </c>
      <c r="J75" s="76"/>
      <c r="K75" s="49" t="s">
        <v>4</v>
      </c>
      <c r="L75" s="50" t="s">
        <v>9</v>
      </c>
      <c r="M75" s="77" t="s">
        <v>7</v>
      </c>
      <c r="N75" s="76"/>
      <c r="O75" s="49" t="s">
        <v>4</v>
      </c>
      <c r="P75" s="2" t="s">
        <v>10</v>
      </c>
      <c r="Q75" s="2" t="s">
        <v>6</v>
      </c>
      <c r="R75" s="2" t="s">
        <v>11</v>
      </c>
    </row>
    <row r="76" spans="1:18" ht="21" customHeight="1">
      <c r="A76" s="51"/>
      <c r="B76" s="52" t="s">
        <v>98</v>
      </c>
      <c r="C76" s="52" t="s">
        <v>110</v>
      </c>
      <c r="D76" s="53"/>
      <c r="E76" s="52" t="s">
        <v>98</v>
      </c>
      <c r="F76" s="52" t="s">
        <v>110</v>
      </c>
      <c r="G76" s="53"/>
      <c r="H76" s="53" t="s">
        <v>6</v>
      </c>
      <c r="I76" s="52" t="s">
        <v>98</v>
      </c>
      <c r="J76" s="52" t="s">
        <v>110</v>
      </c>
      <c r="K76" s="53"/>
      <c r="L76" s="53" t="s">
        <v>12</v>
      </c>
      <c r="M76" s="52" t="s">
        <v>98</v>
      </c>
      <c r="N76" s="52" t="s">
        <v>110</v>
      </c>
      <c r="O76" s="53"/>
      <c r="P76" s="54" t="s">
        <v>12</v>
      </c>
      <c r="Q76" s="54" t="s">
        <v>12</v>
      </c>
      <c r="R76" s="54"/>
    </row>
    <row r="77" spans="1:18" ht="21" customHeight="1">
      <c r="A77" s="34" t="s">
        <v>115</v>
      </c>
      <c r="B77" s="35">
        <f aca="true" t="shared" si="41" ref="B77:R77">B78</f>
        <v>56</v>
      </c>
      <c r="C77" s="35">
        <f t="shared" si="41"/>
        <v>58</v>
      </c>
      <c r="D77" s="35">
        <f t="shared" si="41"/>
        <v>114</v>
      </c>
      <c r="E77" s="35">
        <f t="shared" si="41"/>
        <v>30</v>
      </c>
      <c r="F77" s="35">
        <f t="shared" si="41"/>
        <v>26</v>
      </c>
      <c r="G77" s="35">
        <f t="shared" si="41"/>
        <v>56</v>
      </c>
      <c r="H77" s="35">
        <f t="shared" si="41"/>
        <v>18.666666666666668</v>
      </c>
      <c r="I77" s="35">
        <f t="shared" si="41"/>
        <v>0</v>
      </c>
      <c r="J77" s="35">
        <f t="shared" si="41"/>
        <v>0</v>
      </c>
      <c r="K77" s="35">
        <f t="shared" si="41"/>
        <v>0</v>
      </c>
      <c r="L77" s="35">
        <f t="shared" si="41"/>
        <v>0</v>
      </c>
      <c r="M77" s="35">
        <f t="shared" si="41"/>
        <v>0</v>
      </c>
      <c r="N77" s="35">
        <f t="shared" si="41"/>
        <v>0</v>
      </c>
      <c r="O77" s="35">
        <f t="shared" si="41"/>
        <v>0</v>
      </c>
      <c r="P77" s="35">
        <f t="shared" si="41"/>
        <v>0</v>
      </c>
      <c r="Q77" s="35">
        <f t="shared" si="41"/>
        <v>132.66666666666666</v>
      </c>
      <c r="R77" s="35">
        <f t="shared" si="41"/>
        <v>66.33333333333333</v>
      </c>
    </row>
    <row r="78" spans="1:18" ht="21" customHeight="1">
      <c r="A78" s="20" t="s">
        <v>116</v>
      </c>
      <c r="B78" s="21">
        <v>56</v>
      </c>
      <c r="C78" s="21">
        <v>58</v>
      </c>
      <c r="D78" s="21">
        <f>SUM(B78:C78)</f>
        <v>114</v>
      </c>
      <c r="E78" s="21">
        <v>30</v>
      </c>
      <c r="F78" s="21">
        <v>26</v>
      </c>
      <c r="G78" s="21">
        <f>SUM(E78:F78)</f>
        <v>56</v>
      </c>
      <c r="H78" s="21">
        <f>G78/3</f>
        <v>18.666666666666668</v>
      </c>
      <c r="I78" s="21">
        <v>0</v>
      </c>
      <c r="J78" s="21">
        <v>0</v>
      </c>
      <c r="K78" s="21">
        <f>SUM(I78:J78)</f>
        <v>0</v>
      </c>
      <c r="L78" s="21">
        <f>K78*10/6</f>
        <v>0</v>
      </c>
      <c r="M78" s="21">
        <v>0</v>
      </c>
      <c r="N78" s="21">
        <v>0</v>
      </c>
      <c r="O78" s="21">
        <f>SUM(M78:N78)</f>
        <v>0</v>
      </c>
      <c r="P78" s="21">
        <f>O78*10/18</f>
        <v>0</v>
      </c>
      <c r="Q78" s="59">
        <f>D78+H78+L78+P78</f>
        <v>132.66666666666666</v>
      </c>
      <c r="R78" s="21">
        <f>Q78/2</f>
        <v>66.33333333333333</v>
      </c>
    </row>
    <row r="79" spans="1:18" ht="21" customHeight="1">
      <c r="A79" s="6" t="s">
        <v>52</v>
      </c>
      <c r="B79" s="7">
        <f>B80+B82+B83+B84+B85</f>
        <v>315</v>
      </c>
      <c r="C79" s="7">
        <f aca="true" t="shared" si="42" ref="C79:R79">C80+C82+C83+C84+C85</f>
        <v>301</v>
      </c>
      <c r="D79" s="7">
        <f t="shared" si="42"/>
        <v>616</v>
      </c>
      <c r="E79" s="7">
        <f t="shared" si="42"/>
        <v>159</v>
      </c>
      <c r="F79" s="7">
        <f t="shared" si="42"/>
        <v>133</v>
      </c>
      <c r="G79" s="7">
        <f t="shared" si="42"/>
        <v>292</v>
      </c>
      <c r="H79" s="7">
        <f t="shared" si="42"/>
        <v>97.33333333333334</v>
      </c>
      <c r="I79" s="7">
        <f t="shared" si="42"/>
        <v>26</v>
      </c>
      <c r="J79" s="7">
        <f t="shared" si="42"/>
        <v>32</v>
      </c>
      <c r="K79" s="7">
        <f t="shared" si="42"/>
        <v>58</v>
      </c>
      <c r="L79" s="7">
        <f t="shared" si="42"/>
        <v>96.66666666666667</v>
      </c>
      <c r="M79" s="7">
        <f t="shared" si="42"/>
        <v>8</v>
      </c>
      <c r="N79" s="7">
        <f t="shared" si="42"/>
        <v>6</v>
      </c>
      <c r="O79" s="7">
        <f t="shared" si="42"/>
        <v>14</v>
      </c>
      <c r="P79" s="7">
        <f t="shared" si="42"/>
        <v>7.777777777777778</v>
      </c>
      <c r="Q79" s="7">
        <f t="shared" si="42"/>
        <v>817.7777777777778</v>
      </c>
      <c r="R79" s="7">
        <f t="shared" si="42"/>
        <v>408.8888888888889</v>
      </c>
    </row>
    <row r="80" spans="1:18" ht="21" customHeight="1">
      <c r="A80" s="11" t="s">
        <v>53</v>
      </c>
      <c r="B80" s="10">
        <v>160</v>
      </c>
      <c r="C80" s="10">
        <v>163</v>
      </c>
      <c r="D80" s="10">
        <f aca="true" t="shared" si="43" ref="D80:D85">SUM(B80:C80)</f>
        <v>323</v>
      </c>
      <c r="E80" s="10">
        <v>41</v>
      </c>
      <c r="F80" s="10">
        <v>39</v>
      </c>
      <c r="G80" s="10">
        <f aca="true" t="shared" si="44" ref="G80:G85">SUM(E80:F80)</f>
        <v>80</v>
      </c>
      <c r="H80" s="10">
        <f aca="true" t="shared" si="45" ref="H80:H85">G80/3</f>
        <v>26.666666666666668</v>
      </c>
      <c r="I80" s="10">
        <v>19</v>
      </c>
      <c r="J80" s="10">
        <v>26</v>
      </c>
      <c r="K80" s="10">
        <f aca="true" t="shared" si="46" ref="K80:K87">SUM(I80:J80)</f>
        <v>45</v>
      </c>
      <c r="L80" s="10">
        <f aca="true" t="shared" si="47" ref="L80:L85">K80*10/6</f>
        <v>75</v>
      </c>
      <c r="M80" s="10">
        <v>0</v>
      </c>
      <c r="N80" s="10">
        <v>0</v>
      </c>
      <c r="O80" s="10">
        <f aca="true" t="shared" si="48" ref="O80:O85">SUM(M80:N80)</f>
        <v>0</v>
      </c>
      <c r="P80" s="10">
        <f aca="true" t="shared" si="49" ref="P80:P89">O80*10/18</f>
        <v>0</v>
      </c>
      <c r="Q80" s="36">
        <f aca="true" t="shared" si="50" ref="Q80:Q85">D80+H80+L80+P80</f>
        <v>424.6666666666667</v>
      </c>
      <c r="R80" s="10">
        <f aca="true" t="shared" si="51" ref="R80:R89">Q80/2</f>
        <v>212.33333333333334</v>
      </c>
    </row>
    <row r="81" spans="1:18" ht="21" customHeight="1">
      <c r="A81" s="16" t="s">
        <v>121</v>
      </c>
      <c r="B81" s="17">
        <v>0</v>
      </c>
      <c r="C81" s="17">
        <v>0</v>
      </c>
      <c r="D81" s="17">
        <f t="shared" si="43"/>
        <v>0</v>
      </c>
      <c r="E81" s="17">
        <v>0</v>
      </c>
      <c r="F81" s="17">
        <v>0</v>
      </c>
      <c r="G81" s="17">
        <f t="shared" si="44"/>
        <v>0</v>
      </c>
      <c r="H81" s="17">
        <f t="shared" si="45"/>
        <v>0</v>
      </c>
      <c r="I81" s="17">
        <v>0</v>
      </c>
      <c r="J81" s="17">
        <v>0</v>
      </c>
      <c r="K81" s="17">
        <f t="shared" si="46"/>
        <v>0</v>
      </c>
      <c r="L81" s="17">
        <f t="shared" si="47"/>
        <v>0</v>
      </c>
      <c r="M81" s="17">
        <v>0</v>
      </c>
      <c r="N81" s="17">
        <v>6</v>
      </c>
      <c r="O81" s="17">
        <f t="shared" si="48"/>
        <v>6</v>
      </c>
      <c r="P81" s="17">
        <f t="shared" si="49"/>
        <v>3.3333333333333335</v>
      </c>
      <c r="Q81" s="37">
        <f t="shared" si="50"/>
        <v>3.3333333333333335</v>
      </c>
      <c r="R81" s="17">
        <f t="shared" si="51"/>
        <v>1.6666666666666667</v>
      </c>
    </row>
    <row r="82" spans="1:18" ht="21" customHeight="1">
      <c r="A82" s="11" t="s">
        <v>54</v>
      </c>
      <c r="B82" s="10">
        <v>6</v>
      </c>
      <c r="C82" s="10">
        <v>4</v>
      </c>
      <c r="D82" s="10">
        <f t="shared" si="43"/>
        <v>10</v>
      </c>
      <c r="E82" s="10">
        <v>0</v>
      </c>
      <c r="F82" s="10">
        <v>0</v>
      </c>
      <c r="G82" s="10">
        <f t="shared" si="44"/>
        <v>0</v>
      </c>
      <c r="H82" s="10">
        <f t="shared" si="45"/>
        <v>0</v>
      </c>
      <c r="I82" s="10">
        <v>7</v>
      </c>
      <c r="J82" s="10">
        <v>6</v>
      </c>
      <c r="K82" s="10">
        <f t="shared" si="46"/>
        <v>13</v>
      </c>
      <c r="L82" s="10">
        <f t="shared" si="47"/>
        <v>21.666666666666668</v>
      </c>
      <c r="M82" s="10">
        <v>8</v>
      </c>
      <c r="N82" s="10">
        <v>6</v>
      </c>
      <c r="O82" s="10">
        <f t="shared" si="48"/>
        <v>14</v>
      </c>
      <c r="P82" s="10">
        <f t="shared" si="49"/>
        <v>7.777777777777778</v>
      </c>
      <c r="Q82" s="36">
        <f t="shared" si="50"/>
        <v>39.44444444444444</v>
      </c>
      <c r="R82" s="10">
        <f t="shared" si="51"/>
        <v>19.72222222222222</v>
      </c>
    </row>
    <row r="83" spans="1:18" ht="21" customHeight="1">
      <c r="A83" s="11" t="s">
        <v>55</v>
      </c>
      <c r="B83" s="10">
        <v>47</v>
      </c>
      <c r="C83" s="10">
        <v>51</v>
      </c>
      <c r="D83" s="10">
        <f t="shared" si="43"/>
        <v>98</v>
      </c>
      <c r="E83" s="10">
        <v>10</v>
      </c>
      <c r="F83" s="10">
        <v>10</v>
      </c>
      <c r="G83" s="10">
        <f t="shared" si="44"/>
        <v>20</v>
      </c>
      <c r="H83" s="10">
        <f t="shared" si="45"/>
        <v>6.666666666666667</v>
      </c>
      <c r="I83" s="10">
        <v>0</v>
      </c>
      <c r="J83" s="10">
        <v>0</v>
      </c>
      <c r="K83" s="10">
        <f t="shared" si="46"/>
        <v>0</v>
      </c>
      <c r="L83" s="10">
        <f t="shared" si="47"/>
        <v>0</v>
      </c>
      <c r="M83" s="10">
        <v>0</v>
      </c>
      <c r="N83" s="10">
        <v>0</v>
      </c>
      <c r="O83" s="10">
        <f t="shared" si="48"/>
        <v>0</v>
      </c>
      <c r="P83" s="10">
        <f t="shared" si="49"/>
        <v>0</v>
      </c>
      <c r="Q83" s="36">
        <f t="shared" si="50"/>
        <v>104.66666666666667</v>
      </c>
      <c r="R83" s="10">
        <f t="shared" si="51"/>
        <v>52.333333333333336</v>
      </c>
    </row>
    <row r="84" spans="1:18" ht="21" customHeight="1">
      <c r="A84" s="20" t="s">
        <v>90</v>
      </c>
      <c r="B84" s="10">
        <v>47</v>
      </c>
      <c r="C84" s="10">
        <v>31</v>
      </c>
      <c r="D84" s="10">
        <f t="shared" si="43"/>
        <v>78</v>
      </c>
      <c r="E84" s="10">
        <v>32</v>
      </c>
      <c r="F84" s="10">
        <v>38</v>
      </c>
      <c r="G84" s="10">
        <f t="shared" si="44"/>
        <v>70</v>
      </c>
      <c r="H84" s="10">
        <f t="shared" si="45"/>
        <v>23.333333333333332</v>
      </c>
      <c r="I84" s="10">
        <v>0</v>
      </c>
      <c r="J84" s="10">
        <v>0</v>
      </c>
      <c r="K84" s="10">
        <f t="shared" si="46"/>
        <v>0</v>
      </c>
      <c r="L84" s="10">
        <f t="shared" si="47"/>
        <v>0</v>
      </c>
      <c r="M84" s="10">
        <v>0</v>
      </c>
      <c r="N84" s="10">
        <v>0</v>
      </c>
      <c r="O84" s="10">
        <f t="shared" si="48"/>
        <v>0</v>
      </c>
      <c r="P84" s="10">
        <f t="shared" si="49"/>
        <v>0</v>
      </c>
      <c r="Q84" s="36">
        <f t="shared" si="50"/>
        <v>101.33333333333333</v>
      </c>
      <c r="R84" s="10">
        <f t="shared" si="51"/>
        <v>50.666666666666664</v>
      </c>
    </row>
    <row r="85" spans="1:18" ht="21" customHeight="1">
      <c r="A85" s="20" t="s">
        <v>56</v>
      </c>
      <c r="B85" s="10">
        <v>55</v>
      </c>
      <c r="C85" s="10">
        <v>52</v>
      </c>
      <c r="D85" s="10">
        <f t="shared" si="43"/>
        <v>107</v>
      </c>
      <c r="E85" s="10">
        <v>76</v>
      </c>
      <c r="F85" s="10">
        <v>46</v>
      </c>
      <c r="G85" s="10">
        <f t="shared" si="44"/>
        <v>122</v>
      </c>
      <c r="H85" s="10">
        <f t="shared" si="45"/>
        <v>40.666666666666664</v>
      </c>
      <c r="I85" s="10">
        <v>0</v>
      </c>
      <c r="J85" s="10">
        <v>0</v>
      </c>
      <c r="K85" s="10">
        <f t="shared" si="46"/>
        <v>0</v>
      </c>
      <c r="L85" s="10">
        <f t="shared" si="47"/>
        <v>0</v>
      </c>
      <c r="M85" s="10">
        <v>0</v>
      </c>
      <c r="N85" s="10">
        <v>0</v>
      </c>
      <c r="O85" s="10">
        <f t="shared" si="48"/>
        <v>0</v>
      </c>
      <c r="P85" s="10">
        <f t="shared" si="49"/>
        <v>0</v>
      </c>
      <c r="Q85" s="36">
        <f t="shared" si="50"/>
        <v>147.66666666666666</v>
      </c>
      <c r="R85" s="10">
        <f t="shared" si="51"/>
        <v>73.83333333333333</v>
      </c>
    </row>
    <row r="86" spans="1:18" ht="21" customHeight="1">
      <c r="A86" s="6" t="s">
        <v>57</v>
      </c>
      <c r="B86" s="7">
        <f aca="true" t="shared" si="52" ref="B86:R86">B87</f>
        <v>330</v>
      </c>
      <c r="C86" s="7">
        <f t="shared" si="52"/>
        <v>366</v>
      </c>
      <c r="D86" s="7">
        <f t="shared" si="52"/>
        <v>696</v>
      </c>
      <c r="E86" s="7">
        <f t="shared" si="52"/>
        <v>42</v>
      </c>
      <c r="F86" s="7">
        <f t="shared" si="52"/>
        <v>66</v>
      </c>
      <c r="G86" s="7">
        <f t="shared" si="52"/>
        <v>108</v>
      </c>
      <c r="H86" s="7">
        <f t="shared" si="52"/>
        <v>36</v>
      </c>
      <c r="I86" s="7">
        <f t="shared" si="52"/>
        <v>4</v>
      </c>
      <c r="J86" s="7">
        <f t="shared" si="52"/>
        <v>2</v>
      </c>
      <c r="K86" s="7">
        <f t="shared" si="52"/>
        <v>6</v>
      </c>
      <c r="L86" s="7">
        <f t="shared" si="52"/>
        <v>10</v>
      </c>
      <c r="M86" s="7">
        <f t="shared" si="52"/>
        <v>0</v>
      </c>
      <c r="N86" s="7">
        <f t="shared" si="52"/>
        <v>0</v>
      </c>
      <c r="O86" s="7">
        <f t="shared" si="52"/>
        <v>0</v>
      </c>
      <c r="P86" s="7">
        <f t="shared" si="52"/>
        <v>0</v>
      </c>
      <c r="Q86" s="7">
        <f t="shared" si="52"/>
        <v>742</v>
      </c>
      <c r="R86" s="7">
        <f t="shared" si="52"/>
        <v>371</v>
      </c>
    </row>
    <row r="87" spans="1:18" ht="21" customHeight="1">
      <c r="A87" s="20" t="s">
        <v>58</v>
      </c>
      <c r="B87" s="21">
        <v>330</v>
      </c>
      <c r="C87" s="21">
        <v>366</v>
      </c>
      <c r="D87" s="21">
        <f>SUM(B87:C87)</f>
        <v>696</v>
      </c>
      <c r="E87" s="21">
        <v>42</v>
      </c>
      <c r="F87" s="21">
        <v>66</v>
      </c>
      <c r="G87" s="21">
        <f>SUM(E87:F87)</f>
        <v>108</v>
      </c>
      <c r="H87" s="21">
        <f>G87/3</f>
        <v>36</v>
      </c>
      <c r="I87" s="21">
        <v>4</v>
      </c>
      <c r="J87" s="21">
        <v>2</v>
      </c>
      <c r="K87" s="10">
        <f t="shared" si="46"/>
        <v>6</v>
      </c>
      <c r="L87" s="21">
        <f>K87*10/6</f>
        <v>10</v>
      </c>
      <c r="M87" s="21">
        <v>0</v>
      </c>
      <c r="N87" s="21">
        <v>0</v>
      </c>
      <c r="O87" s="21">
        <f>SUM(M87:N87)</f>
        <v>0</v>
      </c>
      <c r="P87" s="10">
        <f t="shared" si="49"/>
        <v>0</v>
      </c>
      <c r="Q87" s="36">
        <f>D87+H87+L87+P87</f>
        <v>742</v>
      </c>
      <c r="R87" s="10">
        <f t="shared" si="51"/>
        <v>371</v>
      </c>
    </row>
    <row r="88" spans="1:18" ht="21" customHeight="1">
      <c r="A88" s="6" t="s">
        <v>59</v>
      </c>
      <c r="B88" s="7">
        <f aca="true" t="shared" si="53" ref="B88:R88">B89</f>
        <v>53</v>
      </c>
      <c r="C88" s="7">
        <f t="shared" si="53"/>
        <v>51</v>
      </c>
      <c r="D88" s="7">
        <f t="shared" si="53"/>
        <v>104</v>
      </c>
      <c r="E88" s="7">
        <f t="shared" si="53"/>
        <v>59</v>
      </c>
      <c r="F88" s="7">
        <f t="shared" si="53"/>
        <v>45</v>
      </c>
      <c r="G88" s="7">
        <f t="shared" si="53"/>
        <v>104</v>
      </c>
      <c r="H88" s="7">
        <f t="shared" si="53"/>
        <v>34.666666666666664</v>
      </c>
      <c r="I88" s="7">
        <f t="shared" si="53"/>
        <v>0</v>
      </c>
      <c r="J88" s="7">
        <f t="shared" si="53"/>
        <v>0</v>
      </c>
      <c r="K88" s="7">
        <f t="shared" si="53"/>
        <v>0</v>
      </c>
      <c r="L88" s="7">
        <f t="shared" si="53"/>
        <v>0</v>
      </c>
      <c r="M88" s="7">
        <f t="shared" si="53"/>
        <v>0</v>
      </c>
      <c r="N88" s="7">
        <f t="shared" si="53"/>
        <v>0</v>
      </c>
      <c r="O88" s="7">
        <f t="shared" si="53"/>
        <v>0</v>
      </c>
      <c r="P88" s="7">
        <f t="shared" si="53"/>
        <v>0</v>
      </c>
      <c r="Q88" s="7">
        <f t="shared" si="53"/>
        <v>138.66666666666666</v>
      </c>
      <c r="R88" s="7">
        <f t="shared" si="53"/>
        <v>69.33333333333333</v>
      </c>
    </row>
    <row r="89" spans="1:18" ht="21" customHeight="1">
      <c r="A89" s="20" t="s">
        <v>60</v>
      </c>
      <c r="B89" s="21">
        <v>53</v>
      </c>
      <c r="C89" s="21">
        <v>51</v>
      </c>
      <c r="D89" s="21">
        <f>SUM(B89:C89)</f>
        <v>104</v>
      </c>
      <c r="E89" s="21">
        <v>59</v>
      </c>
      <c r="F89" s="21">
        <v>45</v>
      </c>
      <c r="G89" s="21">
        <f>SUM(E89:F89)</f>
        <v>104</v>
      </c>
      <c r="H89" s="21">
        <f>G89/3</f>
        <v>34.666666666666664</v>
      </c>
      <c r="I89" s="21">
        <v>0</v>
      </c>
      <c r="J89" s="21">
        <v>0</v>
      </c>
      <c r="K89" s="21">
        <f>SUM(I89:J89)</f>
        <v>0</v>
      </c>
      <c r="L89" s="21">
        <f>K89*10/6</f>
        <v>0</v>
      </c>
      <c r="M89" s="21">
        <v>0</v>
      </c>
      <c r="N89" s="21">
        <v>0</v>
      </c>
      <c r="O89" s="21">
        <f>SUM(M89:N89)</f>
        <v>0</v>
      </c>
      <c r="P89" s="10">
        <f t="shared" si="49"/>
        <v>0</v>
      </c>
      <c r="Q89" s="36">
        <f>D89+H89+L89+P89</f>
        <v>138.66666666666666</v>
      </c>
      <c r="R89" s="10">
        <f t="shared" si="51"/>
        <v>69.33333333333333</v>
      </c>
    </row>
    <row r="90" spans="1:18" ht="21" customHeight="1">
      <c r="A90" s="12" t="s">
        <v>61</v>
      </c>
      <c r="B90" s="38">
        <f aca="true" t="shared" si="54" ref="B90:R90">B91+B93</f>
        <v>0</v>
      </c>
      <c r="C90" s="38">
        <f t="shared" si="54"/>
        <v>0</v>
      </c>
      <c r="D90" s="38">
        <f t="shared" si="54"/>
        <v>0</v>
      </c>
      <c r="E90" s="38">
        <f t="shared" si="54"/>
        <v>0</v>
      </c>
      <c r="F90" s="38">
        <f t="shared" si="54"/>
        <v>0</v>
      </c>
      <c r="G90" s="38">
        <f t="shared" si="54"/>
        <v>0</v>
      </c>
      <c r="H90" s="38">
        <f t="shared" si="54"/>
        <v>0</v>
      </c>
      <c r="I90" s="38">
        <f t="shared" si="54"/>
        <v>26</v>
      </c>
      <c r="J90" s="38">
        <f t="shared" si="54"/>
        <v>17</v>
      </c>
      <c r="K90" s="38">
        <f t="shared" si="54"/>
        <v>43</v>
      </c>
      <c r="L90" s="38">
        <f t="shared" si="54"/>
        <v>71.66666666666666</v>
      </c>
      <c r="M90" s="38">
        <f t="shared" si="54"/>
        <v>11</v>
      </c>
      <c r="N90" s="38">
        <f t="shared" si="54"/>
        <v>8</v>
      </c>
      <c r="O90" s="38">
        <f t="shared" si="54"/>
        <v>19</v>
      </c>
      <c r="P90" s="38">
        <f t="shared" si="54"/>
        <v>10.555555555555555</v>
      </c>
      <c r="Q90" s="38">
        <f t="shared" si="54"/>
        <v>82.22222222222221</v>
      </c>
      <c r="R90" s="38">
        <f t="shared" si="54"/>
        <v>41.11111111111111</v>
      </c>
    </row>
    <row r="91" spans="1:18" ht="21" customHeight="1">
      <c r="A91" s="8" t="s">
        <v>62</v>
      </c>
      <c r="B91" s="24">
        <v>0</v>
      </c>
      <c r="C91" s="24">
        <v>0</v>
      </c>
      <c r="D91" s="24">
        <f>SUM(B91:C91)</f>
        <v>0</v>
      </c>
      <c r="E91" s="24">
        <v>0</v>
      </c>
      <c r="F91" s="24">
        <v>0</v>
      </c>
      <c r="G91" s="24">
        <f>SUM(E91:F91)</f>
        <v>0</v>
      </c>
      <c r="H91" s="24">
        <f>G91/3</f>
        <v>0</v>
      </c>
      <c r="I91" s="24">
        <v>15</v>
      </c>
      <c r="J91" s="24">
        <v>10</v>
      </c>
      <c r="K91" s="24">
        <f>SUM(I91:J91)</f>
        <v>25</v>
      </c>
      <c r="L91" s="24">
        <f>K91*10/6</f>
        <v>41.666666666666664</v>
      </c>
      <c r="M91" s="24">
        <v>3</v>
      </c>
      <c r="N91" s="24">
        <v>4</v>
      </c>
      <c r="O91" s="24">
        <f>SUM(M91:N91)</f>
        <v>7</v>
      </c>
      <c r="P91" s="10">
        <f>O91*10/18</f>
        <v>3.888888888888889</v>
      </c>
      <c r="Q91" s="10">
        <f>D91+H91+L91+P91</f>
        <v>45.55555555555555</v>
      </c>
      <c r="R91" s="10">
        <f>Q91/2</f>
        <v>22.777777777777775</v>
      </c>
    </row>
    <row r="92" spans="1:18" ht="21" customHeight="1">
      <c r="A92" s="16" t="s">
        <v>78</v>
      </c>
      <c r="B92" s="17">
        <v>0</v>
      </c>
      <c r="C92" s="17">
        <v>0</v>
      </c>
      <c r="D92" s="17">
        <f>SUM(B92:C92)</f>
        <v>0</v>
      </c>
      <c r="E92" s="17">
        <v>0</v>
      </c>
      <c r="F92" s="17">
        <v>0</v>
      </c>
      <c r="G92" s="17">
        <f>SUM(E92:F92)</f>
        <v>0</v>
      </c>
      <c r="H92" s="17">
        <f>G92/3</f>
        <v>0</v>
      </c>
      <c r="I92" s="17">
        <v>0</v>
      </c>
      <c r="J92" s="17">
        <v>0</v>
      </c>
      <c r="K92" s="17">
        <f>SUM(I92:J92)</f>
        <v>0</v>
      </c>
      <c r="L92" s="17">
        <f>K92*10/6</f>
        <v>0</v>
      </c>
      <c r="M92" s="17">
        <v>36</v>
      </c>
      <c r="N92" s="17">
        <v>36</v>
      </c>
      <c r="O92" s="17">
        <f>SUM(M92:N92)</f>
        <v>72</v>
      </c>
      <c r="P92" s="17">
        <f>O92*10/18</f>
        <v>40</v>
      </c>
      <c r="Q92" s="17">
        <f>D92+H92+L92+P92</f>
        <v>40</v>
      </c>
      <c r="R92" s="17">
        <f>Q92/2</f>
        <v>20</v>
      </c>
    </row>
    <row r="93" spans="1:18" ht="21" customHeight="1">
      <c r="A93" s="11" t="s">
        <v>63</v>
      </c>
      <c r="B93" s="10">
        <v>0</v>
      </c>
      <c r="C93" s="10">
        <v>0</v>
      </c>
      <c r="D93" s="24">
        <f>SUM(B93:C93)</f>
        <v>0</v>
      </c>
      <c r="E93" s="10">
        <v>0</v>
      </c>
      <c r="F93" s="10">
        <v>0</v>
      </c>
      <c r="G93" s="24">
        <f>SUM(E93:F93)</f>
        <v>0</v>
      </c>
      <c r="H93" s="24">
        <f>G93/3</f>
        <v>0</v>
      </c>
      <c r="I93" s="10">
        <v>11</v>
      </c>
      <c r="J93" s="10">
        <v>7</v>
      </c>
      <c r="K93" s="24">
        <f>SUM(I93:J93)</f>
        <v>18</v>
      </c>
      <c r="L93" s="24">
        <f>K93*10/6</f>
        <v>30</v>
      </c>
      <c r="M93" s="24">
        <v>8</v>
      </c>
      <c r="N93" s="24">
        <v>4</v>
      </c>
      <c r="O93" s="24">
        <f>SUM(M93:N93)</f>
        <v>12</v>
      </c>
      <c r="P93" s="10">
        <f>O93*10/18</f>
        <v>6.666666666666667</v>
      </c>
      <c r="Q93" s="10">
        <f>D93+H93+L93+P93</f>
        <v>36.666666666666664</v>
      </c>
      <c r="R93" s="10">
        <f>Q93/2</f>
        <v>18.333333333333332</v>
      </c>
    </row>
    <row r="94" spans="1:18" ht="21" customHeight="1">
      <c r="A94" s="39" t="s">
        <v>78</v>
      </c>
      <c r="B94" s="40">
        <v>0</v>
      </c>
      <c r="C94" s="40">
        <v>0</v>
      </c>
      <c r="D94" s="40">
        <f>SUM(B94:C94)</f>
        <v>0</v>
      </c>
      <c r="E94" s="40">
        <v>0</v>
      </c>
      <c r="F94" s="40">
        <v>0</v>
      </c>
      <c r="G94" s="40">
        <f>SUM(E94:F94)</f>
        <v>0</v>
      </c>
      <c r="H94" s="40">
        <f>G94/3</f>
        <v>0</v>
      </c>
      <c r="I94" s="40">
        <v>0</v>
      </c>
      <c r="J94" s="40">
        <v>0</v>
      </c>
      <c r="K94" s="40">
        <f>SUM(I94:J94)</f>
        <v>0</v>
      </c>
      <c r="L94" s="40">
        <f>K94*10/6</f>
        <v>0</v>
      </c>
      <c r="M94" s="40">
        <v>0</v>
      </c>
      <c r="N94" s="40">
        <v>36</v>
      </c>
      <c r="O94" s="40">
        <f>SUM(M94:N94)</f>
        <v>36</v>
      </c>
      <c r="P94" s="40">
        <f>O94*10/18</f>
        <v>20</v>
      </c>
      <c r="Q94" s="40">
        <f>D94+H94+L94+P94</f>
        <v>20</v>
      </c>
      <c r="R94" s="40">
        <f>Q94/2</f>
        <v>10</v>
      </c>
    </row>
    <row r="95" spans="1:18" ht="21" customHeight="1">
      <c r="A95" s="73" t="s">
        <v>106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1:18" ht="21" customHeight="1">
      <c r="A96" s="2"/>
      <c r="B96" s="75" t="s">
        <v>0</v>
      </c>
      <c r="C96" s="75"/>
      <c r="D96" s="75"/>
      <c r="E96" s="75"/>
      <c r="F96" s="75"/>
      <c r="G96" s="76"/>
      <c r="H96" s="48" t="s">
        <v>1</v>
      </c>
      <c r="I96" s="75" t="s">
        <v>2</v>
      </c>
      <c r="J96" s="75"/>
      <c r="K96" s="75"/>
      <c r="L96" s="75"/>
      <c r="M96" s="75"/>
      <c r="N96" s="75"/>
      <c r="O96" s="76"/>
      <c r="P96" s="48" t="s">
        <v>3</v>
      </c>
      <c r="Q96" s="48" t="s">
        <v>4</v>
      </c>
      <c r="R96" s="48"/>
    </row>
    <row r="97" spans="1:18" ht="21" customHeight="1">
      <c r="A97" s="2" t="s">
        <v>5</v>
      </c>
      <c r="B97" s="77" t="s">
        <v>6</v>
      </c>
      <c r="C97" s="76"/>
      <c r="D97" s="48" t="s">
        <v>4</v>
      </c>
      <c r="E97" s="77" t="s">
        <v>7</v>
      </c>
      <c r="F97" s="76"/>
      <c r="G97" s="48" t="s">
        <v>4</v>
      </c>
      <c r="H97" s="2" t="s">
        <v>8</v>
      </c>
      <c r="I97" s="77" t="s">
        <v>6</v>
      </c>
      <c r="J97" s="76"/>
      <c r="K97" s="49" t="s">
        <v>4</v>
      </c>
      <c r="L97" s="50" t="s">
        <v>9</v>
      </c>
      <c r="M97" s="77" t="s">
        <v>7</v>
      </c>
      <c r="N97" s="76"/>
      <c r="O97" s="49" t="s">
        <v>4</v>
      </c>
      <c r="P97" s="2" t="s">
        <v>10</v>
      </c>
      <c r="Q97" s="2" t="s">
        <v>6</v>
      </c>
      <c r="R97" s="2" t="s">
        <v>11</v>
      </c>
    </row>
    <row r="98" spans="1:18" ht="21" customHeight="1">
      <c r="A98" s="51"/>
      <c r="B98" s="52" t="s">
        <v>98</v>
      </c>
      <c r="C98" s="52" t="s">
        <v>110</v>
      </c>
      <c r="D98" s="53"/>
      <c r="E98" s="52" t="s">
        <v>98</v>
      </c>
      <c r="F98" s="52" t="s">
        <v>110</v>
      </c>
      <c r="G98" s="53"/>
      <c r="H98" s="53" t="s">
        <v>6</v>
      </c>
      <c r="I98" s="52" t="s">
        <v>98</v>
      </c>
      <c r="J98" s="52" t="s">
        <v>110</v>
      </c>
      <c r="K98" s="53"/>
      <c r="L98" s="53" t="s">
        <v>12</v>
      </c>
      <c r="M98" s="52" t="s">
        <v>98</v>
      </c>
      <c r="N98" s="52" t="s">
        <v>110</v>
      </c>
      <c r="O98" s="53"/>
      <c r="P98" s="54" t="s">
        <v>12</v>
      </c>
      <c r="Q98" s="54" t="s">
        <v>12</v>
      </c>
      <c r="R98" s="54"/>
    </row>
    <row r="99" spans="1:18" ht="21.75" customHeight="1">
      <c r="A99" s="29" t="s">
        <v>64</v>
      </c>
      <c r="B99" s="61">
        <f aca="true" t="shared" si="55" ref="B99:R99">B100+B107+B111+B123</f>
        <v>628</v>
      </c>
      <c r="C99" s="61">
        <f t="shared" si="55"/>
        <v>638</v>
      </c>
      <c r="D99" s="61">
        <f t="shared" si="55"/>
        <v>1266</v>
      </c>
      <c r="E99" s="61">
        <f t="shared" si="55"/>
        <v>521</v>
      </c>
      <c r="F99" s="61">
        <f t="shared" si="55"/>
        <v>753</v>
      </c>
      <c r="G99" s="61">
        <f t="shared" si="55"/>
        <v>1274</v>
      </c>
      <c r="H99" s="61">
        <f t="shared" si="55"/>
        <v>424.66666666666663</v>
      </c>
      <c r="I99" s="61">
        <f t="shared" si="55"/>
        <v>78</v>
      </c>
      <c r="J99" s="61">
        <f t="shared" si="55"/>
        <v>53</v>
      </c>
      <c r="K99" s="61">
        <f t="shared" si="55"/>
        <v>131</v>
      </c>
      <c r="L99" s="61">
        <f t="shared" si="55"/>
        <v>218.33333333333334</v>
      </c>
      <c r="M99" s="61">
        <f t="shared" si="55"/>
        <v>17</v>
      </c>
      <c r="N99" s="61">
        <f t="shared" si="55"/>
        <v>22</v>
      </c>
      <c r="O99" s="61">
        <f t="shared" si="55"/>
        <v>39</v>
      </c>
      <c r="P99" s="61">
        <f t="shared" si="55"/>
        <v>21.666666666666668</v>
      </c>
      <c r="Q99" s="61">
        <f t="shared" si="55"/>
        <v>1930.6666666666665</v>
      </c>
      <c r="R99" s="61">
        <f t="shared" si="55"/>
        <v>965.3333333333333</v>
      </c>
    </row>
    <row r="100" spans="1:18" ht="21.75" customHeight="1">
      <c r="A100" s="6" t="s">
        <v>65</v>
      </c>
      <c r="B100" s="15">
        <f aca="true" t="shared" si="56" ref="B100:R100">B101+B104+B105+B106</f>
        <v>307</v>
      </c>
      <c r="C100" s="15">
        <f t="shared" si="56"/>
        <v>310</v>
      </c>
      <c r="D100" s="15">
        <f t="shared" si="56"/>
        <v>617</v>
      </c>
      <c r="E100" s="15">
        <f t="shared" si="56"/>
        <v>65</v>
      </c>
      <c r="F100" s="15">
        <f t="shared" si="56"/>
        <v>192</v>
      </c>
      <c r="G100" s="15">
        <f t="shared" si="56"/>
        <v>257</v>
      </c>
      <c r="H100" s="15">
        <f t="shared" si="56"/>
        <v>85.66666666666667</v>
      </c>
      <c r="I100" s="15">
        <f t="shared" si="56"/>
        <v>24</v>
      </c>
      <c r="J100" s="15">
        <f t="shared" si="56"/>
        <v>12</v>
      </c>
      <c r="K100" s="15">
        <f t="shared" si="56"/>
        <v>36</v>
      </c>
      <c r="L100" s="15">
        <f t="shared" si="56"/>
        <v>60</v>
      </c>
      <c r="M100" s="15">
        <f t="shared" si="56"/>
        <v>6</v>
      </c>
      <c r="N100" s="15">
        <f t="shared" si="56"/>
        <v>4</v>
      </c>
      <c r="O100" s="15">
        <f t="shared" si="56"/>
        <v>10</v>
      </c>
      <c r="P100" s="15">
        <f t="shared" si="56"/>
        <v>5.555555555555555</v>
      </c>
      <c r="Q100" s="15">
        <f t="shared" si="56"/>
        <v>768.2222222222223</v>
      </c>
      <c r="R100" s="15">
        <f t="shared" si="56"/>
        <v>384.11111111111114</v>
      </c>
    </row>
    <row r="101" spans="1:18" ht="21.75" customHeight="1">
      <c r="A101" s="11" t="s">
        <v>66</v>
      </c>
      <c r="B101" s="10">
        <v>163</v>
      </c>
      <c r="C101" s="10">
        <v>151</v>
      </c>
      <c r="D101" s="10">
        <f aca="true" t="shared" si="57" ref="D101:D106">SUM(B101:C101)</f>
        <v>314</v>
      </c>
      <c r="E101" s="10">
        <v>6</v>
      </c>
      <c r="F101" s="10">
        <v>10</v>
      </c>
      <c r="G101" s="10">
        <f aca="true" t="shared" si="58" ref="G101:G106">SUM(E101:F101)</f>
        <v>16</v>
      </c>
      <c r="H101" s="10">
        <f aca="true" t="shared" si="59" ref="H101:H106">G101/3</f>
        <v>5.333333333333333</v>
      </c>
      <c r="I101" s="10">
        <v>22</v>
      </c>
      <c r="J101" s="10">
        <v>12</v>
      </c>
      <c r="K101" s="10">
        <f aca="true" t="shared" si="60" ref="K101:K106">SUM(I101:J101)</f>
        <v>34</v>
      </c>
      <c r="L101" s="10">
        <f aca="true" t="shared" si="61" ref="L101:L106">K101*10/6</f>
        <v>56.666666666666664</v>
      </c>
      <c r="M101" s="10">
        <v>4</v>
      </c>
      <c r="N101" s="10">
        <v>4</v>
      </c>
      <c r="O101" s="10">
        <f aca="true" t="shared" si="62" ref="O101:O106">SUM(M101:N101)</f>
        <v>8</v>
      </c>
      <c r="P101" s="10">
        <f aca="true" t="shared" si="63" ref="P101:P110">O101*10/18</f>
        <v>4.444444444444445</v>
      </c>
      <c r="Q101" s="10">
        <f aca="true" t="shared" si="64" ref="Q101:Q106">D101+H101+L101+P101</f>
        <v>380.44444444444446</v>
      </c>
      <c r="R101" s="10">
        <f aca="true" t="shared" si="65" ref="R101:R110">Q101/2</f>
        <v>190.22222222222223</v>
      </c>
    </row>
    <row r="102" spans="1:18" ht="21.75" customHeight="1">
      <c r="A102" s="16" t="s">
        <v>121</v>
      </c>
      <c r="B102" s="17">
        <v>0</v>
      </c>
      <c r="C102" s="17">
        <v>0</v>
      </c>
      <c r="D102" s="17">
        <f t="shared" si="57"/>
        <v>0</v>
      </c>
      <c r="E102" s="17">
        <v>0</v>
      </c>
      <c r="F102" s="17">
        <v>0</v>
      </c>
      <c r="G102" s="17">
        <f t="shared" si="58"/>
        <v>0</v>
      </c>
      <c r="H102" s="17">
        <f t="shared" si="59"/>
        <v>0</v>
      </c>
      <c r="I102" s="17">
        <v>0</v>
      </c>
      <c r="J102" s="17">
        <v>0</v>
      </c>
      <c r="K102" s="17">
        <f t="shared" si="60"/>
        <v>0</v>
      </c>
      <c r="L102" s="17">
        <f t="shared" si="61"/>
        <v>0</v>
      </c>
      <c r="M102" s="17">
        <v>6</v>
      </c>
      <c r="N102" s="17">
        <v>0</v>
      </c>
      <c r="O102" s="17">
        <f t="shared" si="62"/>
        <v>6</v>
      </c>
      <c r="P102" s="17">
        <f t="shared" si="63"/>
        <v>3.3333333333333335</v>
      </c>
      <c r="Q102" s="17">
        <f t="shared" si="64"/>
        <v>3.3333333333333335</v>
      </c>
      <c r="R102" s="17">
        <f t="shared" si="65"/>
        <v>1.6666666666666667</v>
      </c>
    </row>
    <row r="103" spans="1:18" ht="21.75" customHeight="1">
      <c r="A103" s="16" t="s">
        <v>78</v>
      </c>
      <c r="B103" s="17">
        <v>0</v>
      </c>
      <c r="C103" s="17">
        <v>0</v>
      </c>
      <c r="D103" s="17">
        <f t="shared" si="57"/>
        <v>0</v>
      </c>
      <c r="E103" s="17">
        <v>0</v>
      </c>
      <c r="F103" s="17">
        <v>0</v>
      </c>
      <c r="G103" s="17">
        <f t="shared" si="58"/>
        <v>0</v>
      </c>
      <c r="H103" s="17">
        <f t="shared" si="59"/>
        <v>0</v>
      </c>
      <c r="I103" s="17">
        <v>0</v>
      </c>
      <c r="J103" s="17">
        <v>0</v>
      </c>
      <c r="K103" s="17">
        <f t="shared" si="60"/>
        <v>0</v>
      </c>
      <c r="L103" s="17">
        <f t="shared" si="61"/>
        <v>0</v>
      </c>
      <c r="M103" s="17">
        <v>36</v>
      </c>
      <c r="N103" s="17">
        <v>54</v>
      </c>
      <c r="O103" s="17">
        <f t="shared" si="62"/>
        <v>90</v>
      </c>
      <c r="P103" s="17">
        <f t="shared" si="63"/>
        <v>50</v>
      </c>
      <c r="Q103" s="17">
        <f t="shared" si="64"/>
        <v>50</v>
      </c>
      <c r="R103" s="17">
        <f t="shared" si="65"/>
        <v>25</v>
      </c>
    </row>
    <row r="104" spans="1:18" ht="21.75" customHeight="1">
      <c r="A104" s="11" t="s">
        <v>67</v>
      </c>
      <c r="B104" s="10">
        <v>64</v>
      </c>
      <c r="C104" s="10">
        <v>66</v>
      </c>
      <c r="D104" s="10">
        <f t="shared" si="57"/>
        <v>130</v>
      </c>
      <c r="E104" s="10">
        <v>44</v>
      </c>
      <c r="F104" s="10">
        <v>84</v>
      </c>
      <c r="G104" s="10">
        <f t="shared" si="58"/>
        <v>128</v>
      </c>
      <c r="H104" s="10">
        <f t="shared" si="59"/>
        <v>42.666666666666664</v>
      </c>
      <c r="I104" s="10">
        <v>2</v>
      </c>
      <c r="J104" s="10">
        <v>0</v>
      </c>
      <c r="K104" s="10">
        <f t="shared" si="60"/>
        <v>2</v>
      </c>
      <c r="L104" s="10">
        <f t="shared" si="61"/>
        <v>3.3333333333333335</v>
      </c>
      <c r="M104" s="10">
        <v>2</v>
      </c>
      <c r="N104" s="10">
        <v>0</v>
      </c>
      <c r="O104" s="10">
        <f t="shared" si="62"/>
        <v>2</v>
      </c>
      <c r="P104" s="10">
        <f t="shared" si="63"/>
        <v>1.1111111111111112</v>
      </c>
      <c r="Q104" s="10">
        <f t="shared" si="64"/>
        <v>177.11111111111111</v>
      </c>
      <c r="R104" s="10">
        <f t="shared" si="65"/>
        <v>88.55555555555556</v>
      </c>
    </row>
    <row r="105" spans="1:18" ht="21.75" customHeight="1">
      <c r="A105" s="11" t="s">
        <v>68</v>
      </c>
      <c r="B105" s="10">
        <v>48</v>
      </c>
      <c r="C105" s="10">
        <v>55</v>
      </c>
      <c r="D105" s="10">
        <f t="shared" si="57"/>
        <v>103</v>
      </c>
      <c r="E105" s="10">
        <v>2</v>
      </c>
      <c r="F105" s="10">
        <v>17</v>
      </c>
      <c r="G105" s="10">
        <f t="shared" si="58"/>
        <v>19</v>
      </c>
      <c r="H105" s="10">
        <f t="shared" si="59"/>
        <v>6.333333333333333</v>
      </c>
      <c r="I105" s="10">
        <v>0</v>
      </c>
      <c r="J105" s="10">
        <v>0</v>
      </c>
      <c r="K105" s="10">
        <f t="shared" si="60"/>
        <v>0</v>
      </c>
      <c r="L105" s="10">
        <f t="shared" si="61"/>
        <v>0</v>
      </c>
      <c r="M105" s="10">
        <v>0</v>
      </c>
      <c r="N105" s="10">
        <v>0</v>
      </c>
      <c r="O105" s="10">
        <f t="shared" si="62"/>
        <v>0</v>
      </c>
      <c r="P105" s="10">
        <f t="shared" si="63"/>
        <v>0</v>
      </c>
      <c r="Q105" s="10">
        <f t="shared" si="64"/>
        <v>109.33333333333333</v>
      </c>
      <c r="R105" s="10">
        <f t="shared" si="65"/>
        <v>54.666666666666664</v>
      </c>
    </row>
    <row r="106" spans="1:18" ht="21.75" customHeight="1">
      <c r="A106" s="30" t="s">
        <v>69</v>
      </c>
      <c r="B106" s="31">
        <v>32</v>
      </c>
      <c r="C106" s="31">
        <v>38</v>
      </c>
      <c r="D106" s="10">
        <f t="shared" si="57"/>
        <v>70</v>
      </c>
      <c r="E106" s="31">
        <v>13</v>
      </c>
      <c r="F106" s="31">
        <v>81</v>
      </c>
      <c r="G106" s="10">
        <f t="shared" si="58"/>
        <v>94</v>
      </c>
      <c r="H106" s="10">
        <f t="shared" si="59"/>
        <v>31.333333333333332</v>
      </c>
      <c r="I106" s="31">
        <v>0</v>
      </c>
      <c r="J106" s="31">
        <v>0</v>
      </c>
      <c r="K106" s="10">
        <f t="shared" si="60"/>
        <v>0</v>
      </c>
      <c r="L106" s="10">
        <f t="shared" si="61"/>
        <v>0</v>
      </c>
      <c r="M106" s="31">
        <v>0</v>
      </c>
      <c r="N106" s="31">
        <v>0</v>
      </c>
      <c r="O106" s="10">
        <f t="shared" si="62"/>
        <v>0</v>
      </c>
      <c r="P106" s="10">
        <f t="shared" si="63"/>
        <v>0</v>
      </c>
      <c r="Q106" s="10">
        <f t="shared" si="64"/>
        <v>101.33333333333333</v>
      </c>
      <c r="R106" s="10">
        <f t="shared" si="65"/>
        <v>50.666666666666664</v>
      </c>
    </row>
    <row r="107" spans="1:18" ht="21.75" customHeight="1">
      <c r="A107" s="34" t="s">
        <v>70</v>
      </c>
      <c r="B107" s="41">
        <f>B108+B109</f>
        <v>70</v>
      </c>
      <c r="C107" s="41">
        <f aca="true" t="shared" si="66" ref="C107:R107">C108+C109</f>
        <v>84</v>
      </c>
      <c r="D107" s="41">
        <f t="shared" si="66"/>
        <v>154</v>
      </c>
      <c r="E107" s="41">
        <f t="shared" si="66"/>
        <v>96</v>
      </c>
      <c r="F107" s="41">
        <f t="shared" si="66"/>
        <v>134</v>
      </c>
      <c r="G107" s="41">
        <f t="shared" si="66"/>
        <v>230</v>
      </c>
      <c r="H107" s="41">
        <f t="shared" si="66"/>
        <v>76.66666666666666</v>
      </c>
      <c r="I107" s="41">
        <f t="shared" si="66"/>
        <v>20</v>
      </c>
      <c r="J107" s="41">
        <f t="shared" si="66"/>
        <v>12</v>
      </c>
      <c r="K107" s="41">
        <f t="shared" si="66"/>
        <v>32</v>
      </c>
      <c r="L107" s="41">
        <f t="shared" si="66"/>
        <v>53.333333333333336</v>
      </c>
      <c r="M107" s="41">
        <f t="shared" si="66"/>
        <v>0</v>
      </c>
      <c r="N107" s="41">
        <f t="shared" si="66"/>
        <v>0</v>
      </c>
      <c r="O107" s="41">
        <f t="shared" si="66"/>
        <v>0</v>
      </c>
      <c r="P107" s="41">
        <f t="shared" si="66"/>
        <v>0</v>
      </c>
      <c r="Q107" s="41">
        <f t="shared" si="66"/>
        <v>284</v>
      </c>
      <c r="R107" s="41">
        <f t="shared" si="66"/>
        <v>142</v>
      </c>
    </row>
    <row r="108" spans="1:18" ht="21.75" customHeight="1">
      <c r="A108" s="11" t="s">
        <v>71</v>
      </c>
      <c r="B108" s="10">
        <v>64</v>
      </c>
      <c r="C108" s="10">
        <v>74</v>
      </c>
      <c r="D108" s="10">
        <f>SUM(B108:C108)</f>
        <v>138</v>
      </c>
      <c r="E108" s="10">
        <v>81</v>
      </c>
      <c r="F108" s="10">
        <v>107</v>
      </c>
      <c r="G108" s="10">
        <f>SUM(E108:F108)</f>
        <v>188</v>
      </c>
      <c r="H108" s="10">
        <f>G108/3</f>
        <v>62.666666666666664</v>
      </c>
      <c r="I108" s="10">
        <v>20</v>
      </c>
      <c r="J108" s="10">
        <v>12</v>
      </c>
      <c r="K108" s="10">
        <f>SUM(I108:J108)</f>
        <v>32</v>
      </c>
      <c r="L108" s="10">
        <f>K108*10/6</f>
        <v>53.333333333333336</v>
      </c>
      <c r="M108" s="10">
        <v>0</v>
      </c>
      <c r="N108" s="10">
        <v>0</v>
      </c>
      <c r="O108" s="10">
        <f>SUM(M108:N108)</f>
        <v>0</v>
      </c>
      <c r="P108" s="10">
        <f t="shared" si="63"/>
        <v>0</v>
      </c>
      <c r="Q108" s="10">
        <f>D108+H108+L108+P108</f>
        <v>254</v>
      </c>
      <c r="R108" s="10">
        <f t="shared" si="65"/>
        <v>127</v>
      </c>
    </row>
    <row r="109" spans="1:18" ht="21.75" customHeight="1">
      <c r="A109" s="11" t="s">
        <v>72</v>
      </c>
      <c r="B109" s="10">
        <v>6</v>
      </c>
      <c r="C109" s="10">
        <v>10</v>
      </c>
      <c r="D109" s="10">
        <f>SUM(B109:C109)</f>
        <v>16</v>
      </c>
      <c r="E109" s="10">
        <v>15</v>
      </c>
      <c r="F109" s="10">
        <v>27</v>
      </c>
      <c r="G109" s="10">
        <f>SUM(E109:F109)</f>
        <v>42</v>
      </c>
      <c r="H109" s="10">
        <f>G109/3</f>
        <v>14</v>
      </c>
      <c r="I109" s="10">
        <v>0</v>
      </c>
      <c r="J109" s="10">
        <v>0</v>
      </c>
      <c r="K109" s="10">
        <f>SUM(I109:J109)</f>
        <v>0</v>
      </c>
      <c r="L109" s="10">
        <f>K109*10/6</f>
        <v>0</v>
      </c>
      <c r="M109" s="10">
        <v>0</v>
      </c>
      <c r="N109" s="10">
        <v>0</v>
      </c>
      <c r="O109" s="10">
        <f>SUM(M109:N109)</f>
        <v>0</v>
      </c>
      <c r="P109" s="10">
        <f t="shared" si="63"/>
        <v>0</v>
      </c>
      <c r="Q109" s="10">
        <f>D109+H109+L109+P109</f>
        <v>30</v>
      </c>
      <c r="R109" s="10">
        <f t="shared" si="65"/>
        <v>15</v>
      </c>
    </row>
    <row r="110" spans="1:18" ht="21.75" customHeight="1">
      <c r="A110" s="16" t="s">
        <v>78</v>
      </c>
      <c r="B110" s="17">
        <v>0</v>
      </c>
      <c r="C110" s="17">
        <v>0</v>
      </c>
      <c r="D110" s="17">
        <f>SUM(B110:C110)</f>
        <v>0</v>
      </c>
      <c r="E110" s="17">
        <v>0</v>
      </c>
      <c r="F110" s="17">
        <v>0</v>
      </c>
      <c r="G110" s="17">
        <f>SUM(E110:F110)</f>
        <v>0</v>
      </c>
      <c r="H110" s="17">
        <f>G110/3</f>
        <v>0</v>
      </c>
      <c r="I110" s="17">
        <v>0</v>
      </c>
      <c r="J110" s="17">
        <v>0</v>
      </c>
      <c r="K110" s="17">
        <f>SUM(I110:J110)</f>
        <v>0</v>
      </c>
      <c r="L110" s="17">
        <f>K110*10/6</f>
        <v>0</v>
      </c>
      <c r="M110" s="17">
        <v>72</v>
      </c>
      <c r="N110" s="17">
        <v>72</v>
      </c>
      <c r="O110" s="17">
        <f>SUM(M110:N110)</f>
        <v>144</v>
      </c>
      <c r="P110" s="17">
        <f t="shared" si="63"/>
        <v>80</v>
      </c>
      <c r="Q110" s="17">
        <f>D110+H110+L110+P110</f>
        <v>80</v>
      </c>
      <c r="R110" s="17">
        <f t="shared" si="65"/>
        <v>40</v>
      </c>
    </row>
    <row r="111" spans="1:18" ht="21.75" customHeight="1">
      <c r="A111" s="6" t="s">
        <v>73</v>
      </c>
      <c r="B111" s="15">
        <f>B112+B114+B121</f>
        <v>96</v>
      </c>
      <c r="C111" s="15">
        <f aca="true" t="shared" si="67" ref="C111:R111">C112+C114+C121</f>
        <v>93</v>
      </c>
      <c r="D111" s="15">
        <f t="shared" si="67"/>
        <v>189</v>
      </c>
      <c r="E111" s="15">
        <f t="shared" si="67"/>
        <v>160</v>
      </c>
      <c r="F111" s="15">
        <f t="shared" si="67"/>
        <v>113</v>
      </c>
      <c r="G111" s="15">
        <f t="shared" si="67"/>
        <v>273</v>
      </c>
      <c r="H111" s="15">
        <f t="shared" si="67"/>
        <v>91</v>
      </c>
      <c r="I111" s="15">
        <f t="shared" si="67"/>
        <v>17</v>
      </c>
      <c r="J111" s="15">
        <f t="shared" si="67"/>
        <v>16</v>
      </c>
      <c r="K111" s="15">
        <f t="shared" si="67"/>
        <v>33</v>
      </c>
      <c r="L111" s="15">
        <f t="shared" si="67"/>
        <v>55</v>
      </c>
      <c r="M111" s="15">
        <f t="shared" si="67"/>
        <v>2</v>
      </c>
      <c r="N111" s="15">
        <f t="shared" si="67"/>
        <v>12</v>
      </c>
      <c r="O111" s="15">
        <f t="shared" si="67"/>
        <v>14</v>
      </c>
      <c r="P111" s="15">
        <f t="shared" si="67"/>
        <v>7.777777777777779</v>
      </c>
      <c r="Q111" s="15">
        <f t="shared" si="67"/>
        <v>342.7777777777777</v>
      </c>
      <c r="R111" s="15">
        <f t="shared" si="67"/>
        <v>171.38888888888886</v>
      </c>
    </row>
    <row r="112" spans="1:18" ht="21.75" customHeight="1">
      <c r="A112" s="11" t="s">
        <v>74</v>
      </c>
      <c r="B112" s="10">
        <v>90</v>
      </c>
      <c r="C112" s="10">
        <v>82</v>
      </c>
      <c r="D112" s="10">
        <f>SUM(B112:C112)</f>
        <v>172</v>
      </c>
      <c r="E112" s="10">
        <v>157</v>
      </c>
      <c r="F112" s="10">
        <v>110</v>
      </c>
      <c r="G112" s="10">
        <f>SUM(E112:F112)</f>
        <v>267</v>
      </c>
      <c r="H112" s="10">
        <f>G112/3</f>
        <v>89</v>
      </c>
      <c r="I112" s="10">
        <v>11</v>
      </c>
      <c r="J112" s="10">
        <v>9</v>
      </c>
      <c r="K112" s="10">
        <f>SUM(I112:J112)</f>
        <v>20</v>
      </c>
      <c r="L112" s="10">
        <f>K112*10/6</f>
        <v>33.333333333333336</v>
      </c>
      <c r="M112" s="10">
        <v>0</v>
      </c>
      <c r="N112" s="10">
        <v>6</v>
      </c>
      <c r="O112" s="10">
        <f>SUM(M112:N112)</f>
        <v>6</v>
      </c>
      <c r="P112" s="10">
        <f>O112*10/18</f>
        <v>3.3333333333333335</v>
      </c>
      <c r="Q112" s="10">
        <f>D112+H112+L112+P112</f>
        <v>297.66666666666663</v>
      </c>
      <c r="R112" s="10">
        <f>Q112/2</f>
        <v>148.83333333333331</v>
      </c>
    </row>
    <row r="113" spans="1:18" ht="21.75" customHeight="1">
      <c r="A113" s="16" t="s">
        <v>78</v>
      </c>
      <c r="B113" s="17">
        <v>0</v>
      </c>
      <c r="C113" s="17">
        <v>0</v>
      </c>
      <c r="D113" s="17">
        <f>SUM(B113:C113)</f>
        <v>0</v>
      </c>
      <c r="E113" s="17">
        <v>0</v>
      </c>
      <c r="F113" s="17">
        <v>0</v>
      </c>
      <c r="G113" s="17">
        <f>SUM(E113:F113)</f>
        <v>0</v>
      </c>
      <c r="H113" s="17">
        <f>G113/3</f>
        <v>0</v>
      </c>
      <c r="I113" s="17">
        <v>0</v>
      </c>
      <c r="J113" s="17">
        <v>0</v>
      </c>
      <c r="K113" s="17">
        <f>SUM(I113:J113)</f>
        <v>0</v>
      </c>
      <c r="L113" s="17">
        <f>K113*10/6</f>
        <v>0</v>
      </c>
      <c r="M113" s="17">
        <v>36</v>
      </c>
      <c r="N113" s="17">
        <v>0</v>
      </c>
      <c r="O113" s="17">
        <f>SUM(M113:N113)</f>
        <v>36</v>
      </c>
      <c r="P113" s="17">
        <f>O113*10/18</f>
        <v>20</v>
      </c>
      <c r="Q113" s="17">
        <f>D113+H113+L113+P113</f>
        <v>20</v>
      </c>
      <c r="R113" s="17">
        <f>Q113/2</f>
        <v>10</v>
      </c>
    </row>
    <row r="114" spans="1:18" ht="21.75" customHeight="1">
      <c r="A114" s="8" t="s">
        <v>105</v>
      </c>
      <c r="B114" s="24">
        <v>6</v>
      </c>
      <c r="C114" s="24">
        <v>11</v>
      </c>
      <c r="D114" s="24">
        <f>SUM(B114:C114)</f>
        <v>17</v>
      </c>
      <c r="E114" s="24">
        <v>3</v>
      </c>
      <c r="F114" s="24">
        <v>3</v>
      </c>
      <c r="G114" s="24">
        <f>SUM(E114:F114)</f>
        <v>6</v>
      </c>
      <c r="H114" s="24">
        <f>G114/3</f>
        <v>2</v>
      </c>
      <c r="I114" s="24">
        <v>0</v>
      </c>
      <c r="J114" s="24">
        <v>0</v>
      </c>
      <c r="K114" s="24">
        <f>SUM(I114:J114)</f>
        <v>0</v>
      </c>
      <c r="L114" s="24">
        <f>K114*10/6</f>
        <v>0</v>
      </c>
      <c r="M114" s="24">
        <v>0</v>
      </c>
      <c r="N114" s="24">
        <v>0</v>
      </c>
      <c r="O114" s="24">
        <f>SUM(M114:N114)</f>
        <v>0</v>
      </c>
      <c r="P114" s="24">
        <f>O114*10/18</f>
        <v>0</v>
      </c>
      <c r="Q114" s="24">
        <f>D114+H114+L114+P114</f>
        <v>19</v>
      </c>
      <c r="R114" s="24">
        <f>Q114/2</f>
        <v>9.5</v>
      </c>
    </row>
    <row r="115" spans="1:18" ht="21.75" customHeight="1">
      <c r="A115" s="39" t="s">
        <v>78</v>
      </c>
      <c r="B115" s="40">
        <v>0</v>
      </c>
      <c r="C115" s="40">
        <v>0</v>
      </c>
      <c r="D115" s="40">
        <f>SUM(B115:C115)</f>
        <v>0</v>
      </c>
      <c r="E115" s="40">
        <v>0</v>
      </c>
      <c r="F115" s="40">
        <v>0</v>
      </c>
      <c r="G115" s="40">
        <f>SUM(E115:F115)</f>
        <v>0</v>
      </c>
      <c r="H115" s="40">
        <f>G115/3</f>
        <v>0</v>
      </c>
      <c r="I115" s="40">
        <v>0</v>
      </c>
      <c r="J115" s="40">
        <v>0</v>
      </c>
      <c r="K115" s="40">
        <f>SUM(I115:J115)</f>
        <v>0</v>
      </c>
      <c r="L115" s="40">
        <f>K115*10/6</f>
        <v>0</v>
      </c>
      <c r="M115" s="40">
        <v>0</v>
      </c>
      <c r="N115" s="40">
        <v>36</v>
      </c>
      <c r="O115" s="40">
        <f>SUM(M115:N115)</f>
        <v>36</v>
      </c>
      <c r="P115" s="40">
        <f>O115*10/18</f>
        <v>20</v>
      </c>
      <c r="Q115" s="40">
        <f>D115+H115+L115+P115</f>
        <v>20</v>
      </c>
      <c r="R115" s="40">
        <f>Q115/2</f>
        <v>10</v>
      </c>
    </row>
    <row r="116" spans="1:18" ht="19.5" customHeight="1">
      <c r="A116" s="73" t="s">
        <v>106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</row>
    <row r="117" spans="1:18" ht="19.5" customHeight="1">
      <c r="A117" s="2"/>
      <c r="B117" s="75" t="s">
        <v>0</v>
      </c>
      <c r="C117" s="75"/>
      <c r="D117" s="75"/>
      <c r="E117" s="75"/>
      <c r="F117" s="75"/>
      <c r="G117" s="76"/>
      <c r="H117" s="48" t="s">
        <v>1</v>
      </c>
      <c r="I117" s="75" t="s">
        <v>2</v>
      </c>
      <c r="J117" s="75"/>
      <c r="K117" s="75"/>
      <c r="L117" s="75"/>
      <c r="M117" s="75"/>
      <c r="N117" s="75"/>
      <c r="O117" s="76"/>
      <c r="P117" s="48" t="s">
        <v>3</v>
      </c>
      <c r="Q117" s="48" t="s">
        <v>4</v>
      </c>
      <c r="R117" s="48"/>
    </row>
    <row r="118" spans="1:18" ht="19.5" customHeight="1">
      <c r="A118" s="2" t="s">
        <v>5</v>
      </c>
      <c r="B118" s="77" t="s">
        <v>6</v>
      </c>
      <c r="C118" s="76"/>
      <c r="D118" s="48" t="s">
        <v>4</v>
      </c>
      <c r="E118" s="77" t="s">
        <v>7</v>
      </c>
      <c r="F118" s="76"/>
      <c r="G118" s="48" t="s">
        <v>4</v>
      </c>
      <c r="H118" s="2" t="s">
        <v>8</v>
      </c>
      <c r="I118" s="77" t="s">
        <v>6</v>
      </c>
      <c r="J118" s="76"/>
      <c r="K118" s="49" t="s">
        <v>4</v>
      </c>
      <c r="L118" s="50" t="s">
        <v>9</v>
      </c>
      <c r="M118" s="77" t="s">
        <v>7</v>
      </c>
      <c r="N118" s="76"/>
      <c r="O118" s="49" t="s">
        <v>4</v>
      </c>
      <c r="P118" s="2" t="s">
        <v>10</v>
      </c>
      <c r="Q118" s="2" t="s">
        <v>6</v>
      </c>
      <c r="R118" s="2" t="s">
        <v>11</v>
      </c>
    </row>
    <row r="119" spans="1:18" ht="19.5" customHeight="1">
      <c r="A119" s="51"/>
      <c r="B119" s="52" t="s">
        <v>98</v>
      </c>
      <c r="C119" s="52" t="s">
        <v>110</v>
      </c>
      <c r="D119" s="53"/>
      <c r="E119" s="52" t="s">
        <v>98</v>
      </c>
      <c r="F119" s="52" t="s">
        <v>110</v>
      </c>
      <c r="G119" s="53"/>
      <c r="H119" s="53" t="s">
        <v>6</v>
      </c>
      <c r="I119" s="52" t="s">
        <v>98</v>
      </c>
      <c r="J119" s="52" t="s">
        <v>110</v>
      </c>
      <c r="K119" s="53"/>
      <c r="L119" s="53" t="s">
        <v>12</v>
      </c>
      <c r="M119" s="52" t="s">
        <v>98</v>
      </c>
      <c r="N119" s="52" t="s">
        <v>110</v>
      </c>
      <c r="O119" s="53"/>
      <c r="P119" s="54" t="s">
        <v>12</v>
      </c>
      <c r="Q119" s="54" t="s">
        <v>12</v>
      </c>
      <c r="R119" s="54"/>
    </row>
    <row r="120" spans="1:18" ht="19.5" customHeight="1">
      <c r="A120" s="29" t="s">
        <v>117</v>
      </c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3"/>
      <c r="Q120" s="63"/>
      <c r="R120" s="63"/>
    </row>
    <row r="121" spans="1:18" ht="19.5" customHeight="1">
      <c r="A121" s="72" t="s">
        <v>75</v>
      </c>
      <c r="B121" s="60">
        <v>0</v>
      </c>
      <c r="C121" s="60">
        <v>0</v>
      </c>
      <c r="D121" s="60">
        <f>SUM(B121:C121)</f>
        <v>0</v>
      </c>
      <c r="E121" s="60">
        <v>0</v>
      </c>
      <c r="F121" s="60">
        <v>0</v>
      </c>
      <c r="G121" s="60">
        <f>SUM(E121:F121)</f>
        <v>0</v>
      </c>
      <c r="H121" s="60">
        <f>G121/3</f>
        <v>0</v>
      </c>
      <c r="I121" s="60">
        <v>6</v>
      </c>
      <c r="J121" s="60">
        <v>7</v>
      </c>
      <c r="K121" s="60">
        <f>SUM(I121:J121)</f>
        <v>13</v>
      </c>
      <c r="L121" s="60">
        <f>K121*10/6</f>
        <v>21.666666666666668</v>
      </c>
      <c r="M121" s="60">
        <v>2</v>
      </c>
      <c r="N121" s="60">
        <v>6</v>
      </c>
      <c r="O121" s="60">
        <f>SUM(M121:N121)</f>
        <v>8</v>
      </c>
      <c r="P121" s="60">
        <f>O121*10/18</f>
        <v>4.444444444444445</v>
      </c>
      <c r="Q121" s="60">
        <f>D121+H121+L121+P121</f>
        <v>26.111111111111114</v>
      </c>
      <c r="R121" s="60">
        <f>Q121/2</f>
        <v>13.055555555555557</v>
      </c>
    </row>
    <row r="122" spans="1:18" ht="19.5" customHeight="1">
      <c r="A122" s="27" t="s">
        <v>78</v>
      </c>
      <c r="B122" s="28">
        <v>0</v>
      </c>
      <c r="C122" s="28">
        <v>0</v>
      </c>
      <c r="D122" s="28">
        <f>SUM(B122:C122)</f>
        <v>0</v>
      </c>
      <c r="E122" s="28">
        <v>0</v>
      </c>
      <c r="F122" s="28">
        <v>0</v>
      </c>
      <c r="G122" s="28">
        <f>SUM(E122:F122)</f>
        <v>0</v>
      </c>
      <c r="H122" s="28">
        <f>G122/3</f>
        <v>0</v>
      </c>
      <c r="I122" s="28">
        <v>0</v>
      </c>
      <c r="J122" s="28">
        <v>0</v>
      </c>
      <c r="K122" s="28">
        <f>SUM(I122:J122)</f>
        <v>0</v>
      </c>
      <c r="L122" s="28">
        <f>K122*10/6</f>
        <v>0</v>
      </c>
      <c r="M122" s="28">
        <v>0</v>
      </c>
      <c r="N122" s="28">
        <v>66</v>
      </c>
      <c r="O122" s="28">
        <f>SUM(M122:N122)</f>
        <v>66</v>
      </c>
      <c r="P122" s="28">
        <f>O122*10/18</f>
        <v>36.666666666666664</v>
      </c>
      <c r="Q122" s="28">
        <f>D122+H122+L122+P122</f>
        <v>36.666666666666664</v>
      </c>
      <c r="R122" s="28">
        <f>Q122/2</f>
        <v>18.333333333333332</v>
      </c>
    </row>
    <row r="123" spans="1:18" ht="19.5" customHeight="1">
      <c r="A123" s="6" t="s">
        <v>76</v>
      </c>
      <c r="B123" s="15">
        <f aca="true" t="shared" si="68" ref="B123:R123">B124+B126+B127</f>
        <v>155</v>
      </c>
      <c r="C123" s="15">
        <f t="shared" si="68"/>
        <v>151</v>
      </c>
      <c r="D123" s="15">
        <f t="shared" si="68"/>
        <v>306</v>
      </c>
      <c r="E123" s="15">
        <f t="shared" si="68"/>
        <v>200</v>
      </c>
      <c r="F123" s="15">
        <f t="shared" si="68"/>
        <v>314</v>
      </c>
      <c r="G123" s="15">
        <f t="shared" si="68"/>
        <v>514</v>
      </c>
      <c r="H123" s="15">
        <f t="shared" si="68"/>
        <v>171.33333333333331</v>
      </c>
      <c r="I123" s="15">
        <f t="shared" si="68"/>
        <v>17</v>
      </c>
      <c r="J123" s="15">
        <f t="shared" si="68"/>
        <v>13</v>
      </c>
      <c r="K123" s="15">
        <f t="shared" si="68"/>
        <v>30</v>
      </c>
      <c r="L123" s="15">
        <f t="shared" si="68"/>
        <v>50</v>
      </c>
      <c r="M123" s="15">
        <f t="shared" si="68"/>
        <v>9</v>
      </c>
      <c r="N123" s="15">
        <f t="shared" si="68"/>
        <v>6</v>
      </c>
      <c r="O123" s="15">
        <f t="shared" si="68"/>
        <v>15</v>
      </c>
      <c r="P123" s="15">
        <f t="shared" si="68"/>
        <v>8.333333333333334</v>
      </c>
      <c r="Q123" s="15">
        <f t="shared" si="68"/>
        <v>535.6666666666666</v>
      </c>
      <c r="R123" s="15">
        <f t="shared" si="68"/>
        <v>267.8333333333333</v>
      </c>
    </row>
    <row r="124" spans="1:18" ht="19.5" customHeight="1">
      <c r="A124" s="11" t="s">
        <v>77</v>
      </c>
      <c r="B124" s="10">
        <v>89</v>
      </c>
      <c r="C124" s="10">
        <v>84</v>
      </c>
      <c r="D124" s="10">
        <f>SUM(B124:C124)</f>
        <v>173</v>
      </c>
      <c r="E124" s="10">
        <v>150</v>
      </c>
      <c r="F124" s="10">
        <v>210</v>
      </c>
      <c r="G124" s="10">
        <f>SUM(E124:F124)</f>
        <v>360</v>
      </c>
      <c r="H124" s="10">
        <f>G124/3</f>
        <v>120</v>
      </c>
      <c r="I124" s="10">
        <v>17</v>
      </c>
      <c r="J124" s="10">
        <v>13</v>
      </c>
      <c r="K124" s="10">
        <f>SUM(I124:J124)</f>
        <v>30</v>
      </c>
      <c r="L124" s="10">
        <f>K124*10/6</f>
        <v>50</v>
      </c>
      <c r="M124" s="10">
        <v>9</v>
      </c>
      <c r="N124" s="10">
        <v>6</v>
      </c>
      <c r="O124" s="10">
        <f>SUM(M124:N124)</f>
        <v>15</v>
      </c>
      <c r="P124" s="10">
        <f aca="true" t="shared" si="69" ref="P124:P137">O124*10/18</f>
        <v>8.333333333333334</v>
      </c>
      <c r="Q124" s="10">
        <f>D124+H124+L124+P124</f>
        <v>351.3333333333333</v>
      </c>
      <c r="R124" s="10">
        <f aca="true" t="shared" si="70" ref="R124:R137">Q124/2</f>
        <v>175.66666666666666</v>
      </c>
    </row>
    <row r="125" spans="1:18" ht="19.5" customHeight="1">
      <c r="A125" s="16" t="s">
        <v>78</v>
      </c>
      <c r="B125" s="17">
        <v>0</v>
      </c>
      <c r="C125" s="17">
        <v>0</v>
      </c>
      <c r="D125" s="17">
        <f>SUM(B125:C125)</f>
        <v>0</v>
      </c>
      <c r="E125" s="17">
        <v>0</v>
      </c>
      <c r="F125" s="17">
        <v>0</v>
      </c>
      <c r="G125" s="17">
        <f>SUM(E125:F125)</f>
        <v>0</v>
      </c>
      <c r="H125" s="17">
        <f>G125/3</f>
        <v>0</v>
      </c>
      <c r="I125" s="17">
        <v>0</v>
      </c>
      <c r="J125" s="17">
        <v>0</v>
      </c>
      <c r="K125" s="17">
        <f>SUM(I125:J125)</f>
        <v>0</v>
      </c>
      <c r="L125" s="17">
        <f>K125*10/6</f>
        <v>0</v>
      </c>
      <c r="M125" s="17">
        <v>18</v>
      </c>
      <c r="N125" s="17">
        <v>24</v>
      </c>
      <c r="O125" s="17">
        <f>SUM(M125:N125)</f>
        <v>42</v>
      </c>
      <c r="P125" s="17">
        <f t="shared" si="69"/>
        <v>23.333333333333332</v>
      </c>
      <c r="Q125" s="17">
        <f>D125+H125+L125+P125</f>
        <v>23.333333333333332</v>
      </c>
      <c r="R125" s="17">
        <f t="shared" si="70"/>
        <v>11.666666666666666</v>
      </c>
    </row>
    <row r="126" spans="1:18" ht="19.5" customHeight="1">
      <c r="A126" s="11" t="s">
        <v>79</v>
      </c>
      <c r="B126" s="10">
        <v>26</v>
      </c>
      <c r="C126" s="10">
        <v>13</v>
      </c>
      <c r="D126" s="10">
        <f>SUM(B126:C126)</f>
        <v>39</v>
      </c>
      <c r="E126" s="10">
        <v>33</v>
      </c>
      <c r="F126" s="10">
        <v>35</v>
      </c>
      <c r="G126" s="10">
        <f>SUM(E126:F126)</f>
        <v>68</v>
      </c>
      <c r="H126" s="10">
        <f>G126/3</f>
        <v>22.666666666666668</v>
      </c>
      <c r="I126" s="10">
        <v>0</v>
      </c>
      <c r="J126" s="10">
        <v>0</v>
      </c>
      <c r="K126" s="10">
        <f>SUM(I126:J126)</f>
        <v>0</v>
      </c>
      <c r="L126" s="10">
        <f>K126*10/6</f>
        <v>0</v>
      </c>
      <c r="M126" s="10">
        <v>0</v>
      </c>
      <c r="N126" s="10">
        <v>0</v>
      </c>
      <c r="O126" s="10">
        <f>SUM(M126:N126)</f>
        <v>0</v>
      </c>
      <c r="P126" s="10">
        <f t="shared" si="69"/>
        <v>0</v>
      </c>
      <c r="Q126" s="10">
        <f>D126+H126+L126+P126</f>
        <v>61.66666666666667</v>
      </c>
      <c r="R126" s="10">
        <f t="shared" si="70"/>
        <v>30.833333333333336</v>
      </c>
    </row>
    <row r="127" spans="1:18" ht="19.5" customHeight="1">
      <c r="A127" s="20" t="s">
        <v>80</v>
      </c>
      <c r="B127" s="21">
        <v>40</v>
      </c>
      <c r="C127" s="21">
        <v>54</v>
      </c>
      <c r="D127" s="21">
        <f>SUM(B127:C127)</f>
        <v>94</v>
      </c>
      <c r="E127" s="21">
        <v>17</v>
      </c>
      <c r="F127" s="21">
        <v>69</v>
      </c>
      <c r="G127" s="21">
        <f>SUM(E127:F127)</f>
        <v>86</v>
      </c>
      <c r="H127" s="21">
        <f>G127/3</f>
        <v>28.666666666666668</v>
      </c>
      <c r="I127" s="21">
        <v>0</v>
      </c>
      <c r="J127" s="21">
        <v>0</v>
      </c>
      <c r="K127" s="21">
        <f>SUM(I127:J127)</f>
        <v>0</v>
      </c>
      <c r="L127" s="21">
        <f>K127*10/6</f>
        <v>0</v>
      </c>
      <c r="M127" s="21">
        <v>0</v>
      </c>
      <c r="N127" s="21">
        <v>0</v>
      </c>
      <c r="O127" s="21">
        <f>SUM(M127:N127)</f>
        <v>0</v>
      </c>
      <c r="P127" s="21">
        <f t="shared" si="69"/>
        <v>0</v>
      </c>
      <c r="Q127" s="21">
        <f>D127+H127+L127+P127</f>
        <v>122.66666666666667</v>
      </c>
      <c r="R127" s="21">
        <f t="shared" si="70"/>
        <v>61.333333333333336</v>
      </c>
    </row>
    <row r="128" spans="1:18" ht="19.5" customHeight="1">
      <c r="A128" s="12" t="s">
        <v>81</v>
      </c>
      <c r="B128" s="13">
        <f>SUM(B129:B132)</f>
        <v>189.6</v>
      </c>
      <c r="C128" s="13">
        <f aca="true" t="shared" si="71" ref="C128:R128">SUM(C129:C132)</f>
        <v>173.87</v>
      </c>
      <c r="D128" s="13">
        <f t="shared" si="71"/>
        <v>363.47</v>
      </c>
      <c r="E128" s="13">
        <f t="shared" si="71"/>
        <v>170.6</v>
      </c>
      <c r="F128" s="13">
        <f t="shared" si="71"/>
        <v>219.87</v>
      </c>
      <c r="G128" s="13">
        <f t="shared" si="71"/>
        <v>390.47</v>
      </c>
      <c r="H128" s="13">
        <f t="shared" si="71"/>
        <v>130.15666666666664</v>
      </c>
      <c r="I128" s="13">
        <f t="shared" si="71"/>
        <v>0</v>
      </c>
      <c r="J128" s="13">
        <f t="shared" si="71"/>
        <v>0</v>
      </c>
      <c r="K128" s="13">
        <f t="shared" si="71"/>
        <v>0</v>
      </c>
      <c r="L128" s="13">
        <f t="shared" si="71"/>
        <v>0</v>
      </c>
      <c r="M128" s="13">
        <f t="shared" si="71"/>
        <v>0</v>
      </c>
      <c r="N128" s="13">
        <f t="shared" si="71"/>
        <v>0</v>
      </c>
      <c r="O128" s="13">
        <f t="shared" si="71"/>
        <v>0</v>
      </c>
      <c r="P128" s="13">
        <f t="shared" si="71"/>
        <v>0</v>
      </c>
      <c r="Q128" s="13">
        <f t="shared" si="71"/>
        <v>493.6266666666666</v>
      </c>
      <c r="R128" s="13">
        <f t="shared" si="71"/>
        <v>246.8133333333333</v>
      </c>
    </row>
    <row r="129" spans="1:18" ht="19.5" customHeight="1">
      <c r="A129" s="11" t="s">
        <v>82</v>
      </c>
      <c r="B129" s="10">
        <v>95.27</v>
      </c>
      <c r="C129" s="10">
        <v>94.2</v>
      </c>
      <c r="D129" s="10">
        <f>SUM(B129:C129)</f>
        <v>189.47</v>
      </c>
      <c r="E129" s="10">
        <v>78.27</v>
      </c>
      <c r="F129" s="10">
        <v>89.2</v>
      </c>
      <c r="G129" s="10">
        <f>SUM(E129:F129)</f>
        <v>167.47</v>
      </c>
      <c r="H129" s="10">
        <f>G129/3</f>
        <v>55.82333333333333</v>
      </c>
      <c r="I129" s="10">
        <v>0</v>
      </c>
      <c r="J129" s="10">
        <v>0</v>
      </c>
      <c r="K129" s="10">
        <f>SUM(I129:J129)</f>
        <v>0</v>
      </c>
      <c r="L129" s="10">
        <f>K129*10/6</f>
        <v>0</v>
      </c>
      <c r="M129" s="10">
        <v>0</v>
      </c>
      <c r="N129" s="10">
        <v>0</v>
      </c>
      <c r="O129" s="10">
        <f>SUM(M129:N129)</f>
        <v>0</v>
      </c>
      <c r="P129" s="10">
        <f t="shared" si="69"/>
        <v>0</v>
      </c>
      <c r="Q129" s="10">
        <f>D129+H129+L129+P129</f>
        <v>245.29333333333332</v>
      </c>
      <c r="R129" s="10">
        <f t="shared" si="70"/>
        <v>122.64666666666666</v>
      </c>
    </row>
    <row r="130" spans="1:18" ht="19.5" customHeight="1">
      <c r="A130" s="11" t="s">
        <v>85</v>
      </c>
      <c r="B130" s="10">
        <v>17.2</v>
      </c>
      <c r="C130" s="10">
        <v>18.6</v>
      </c>
      <c r="D130" s="10">
        <f>SUM(B130:C130)</f>
        <v>35.8</v>
      </c>
      <c r="E130" s="10">
        <v>17.2</v>
      </c>
      <c r="F130" s="10">
        <v>18.6</v>
      </c>
      <c r="G130" s="10">
        <f>SUM(E130:F130)</f>
        <v>35.8</v>
      </c>
      <c r="H130" s="10">
        <f>G130/3</f>
        <v>11.933333333333332</v>
      </c>
      <c r="I130" s="10">
        <v>0</v>
      </c>
      <c r="J130" s="10">
        <v>0</v>
      </c>
      <c r="K130" s="10">
        <f>SUM(I130:J130)</f>
        <v>0</v>
      </c>
      <c r="L130" s="10">
        <f>K130*10/6</f>
        <v>0</v>
      </c>
      <c r="M130" s="10">
        <v>0</v>
      </c>
      <c r="N130" s="10">
        <v>0</v>
      </c>
      <c r="O130" s="10">
        <f>SUM(M130:N130)</f>
        <v>0</v>
      </c>
      <c r="P130" s="10">
        <f t="shared" si="69"/>
        <v>0</v>
      </c>
      <c r="Q130" s="10">
        <f>D130+H130+L130+P130</f>
        <v>47.73333333333333</v>
      </c>
      <c r="R130" s="10">
        <f t="shared" si="70"/>
        <v>23.866666666666664</v>
      </c>
    </row>
    <row r="131" spans="1:18" ht="19.5" customHeight="1">
      <c r="A131" s="11" t="s">
        <v>83</v>
      </c>
      <c r="B131" s="10">
        <v>36</v>
      </c>
      <c r="C131" s="10">
        <v>33.73</v>
      </c>
      <c r="D131" s="10">
        <f>SUM(B131:C131)</f>
        <v>69.72999999999999</v>
      </c>
      <c r="E131" s="10">
        <v>43</v>
      </c>
      <c r="F131" s="10">
        <v>47.73</v>
      </c>
      <c r="G131" s="10">
        <f>SUM(E131:F131)</f>
        <v>90.72999999999999</v>
      </c>
      <c r="H131" s="10">
        <f>G131/3</f>
        <v>30.24333333333333</v>
      </c>
      <c r="I131" s="10">
        <v>0</v>
      </c>
      <c r="J131" s="10">
        <v>0</v>
      </c>
      <c r="K131" s="10">
        <f>SUM(I131:J131)</f>
        <v>0</v>
      </c>
      <c r="L131" s="10">
        <f>K131*10/6</f>
        <v>0</v>
      </c>
      <c r="M131" s="10">
        <v>0</v>
      </c>
      <c r="N131" s="10">
        <v>0</v>
      </c>
      <c r="O131" s="10">
        <f>SUM(M131:N131)</f>
        <v>0</v>
      </c>
      <c r="P131" s="10">
        <f t="shared" si="69"/>
        <v>0</v>
      </c>
      <c r="Q131" s="10">
        <f>D131+H131+L131+P131</f>
        <v>99.97333333333331</v>
      </c>
      <c r="R131" s="10">
        <f t="shared" si="70"/>
        <v>49.98666666666666</v>
      </c>
    </row>
    <row r="132" spans="1:18" ht="19.5" customHeight="1">
      <c r="A132" s="11" t="s">
        <v>84</v>
      </c>
      <c r="B132" s="10">
        <v>41.13</v>
      </c>
      <c r="C132" s="10">
        <v>27.34</v>
      </c>
      <c r="D132" s="10">
        <f>SUM(B132:C132)</f>
        <v>68.47</v>
      </c>
      <c r="E132" s="10">
        <v>32.13</v>
      </c>
      <c r="F132" s="10">
        <v>64.34</v>
      </c>
      <c r="G132" s="10">
        <f>SUM(E132:F132)</f>
        <v>96.47</v>
      </c>
      <c r="H132" s="10">
        <f>G132/3</f>
        <v>32.156666666666666</v>
      </c>
      <c r="I132" s="10">
        <v>0</v>
      </c>
      <c r="J132" s="10">
        <v>0</v>
      </c>
      <c r="K132" s="10">
        <f>SUM(I132:J132)</f>
        <v>0</v>
      </c>
      <c r="L132" s="10">
        <f>K132*10/6</f>
        <v>0</v>
      </c>
      <c r="M132" s="10">
        <v>0</v>
      </c>
      <c r="N132" s="10">
        <v>0</v>
      </c>
      <c r="O132" s="10">
        <f>SUM(M132:N132)</f>
        <v>0</v>
      </c>
      <c r="P132" s="10">
        <f t="shared" si="69"/>
        <v>0</v>
      </c>
      <c r="Q132" s="10">
        <f>D132+H132+L132+P132</f>
        <v>100.62666666666667</v>
      </c>
      <c r="R132" s="10">
        <f t="shared" si="70"/>
        <v>50.31333333333333</v>
      </c>
    </row>
    <row r="133" spans="1:18" ht="19.5" customHeight="1">
      <c r="A133" s="12" t="s">
        <v>86</v>
      </c>
      <c r="B133" s="38">
        <f aca="true" t="shared" si="72" ref="B133:R133">SUM(B134:B135)</f>
        <v>109</v>
      </c>
      <c r="C133" s="38">
        <f t="shared" si="72"/>
        <v>94</v>
      </c>
      <c r="D133" s="38">
        <f t="shared" si="72"/>
        <v>203</v>
      </c>
      <c r="E133" s="38">
        <f t="shared" si="72"/>
        <v>138</v>
      </c>
      <c r="F133" s="38">
        <f t="shared" si="72"/>
        <v>148</v>
      </c>
      <c r="G133" s="38">
        <f t="shared" si="72"/>
        <v>286</v>
      </c>
      <c r="H133" s="38">
        <f t="shared" si="72"/>
        <v>95.33333333333333</v>
      </c>
      <c r="I133" s="38">
        <f t="shared" si="72"/>
        <v>0</v>
      </c>
      <c r="J133" s="38">
        <f t="shared" si="72"/>
        <v>0</v>
      </c>
      <c r="K133" s="38">
        <f t="shared" si="72"/>
        <v>0</v>
      </c>
      <c r="L133" s="38">
        <f t="shared" si="72"/>
        <v>0</v>
      </c>
      <c r="M133" s="38">
        <f t="shared" si="72"/>
        <v>0</v>
      </c>
      <c r="N133" s="38">
        <f t="shared" si="72"/>
        <v>0</v>
      </c>
      <c r="O133" s="38">
        <f t="shared" si="72"/>
        <v>0</v>
      </c>
      <c r="P133" s="38">
        <f t="shared" si="72"/>
        <v>0</v>
      </c>
      <c r="Q133" s="38">
        <f t="shared" si="72"/>
        <v>298.3333333333333</v>
      </c>
      <c r="R133" s="38">
        <f t="shared" si="72"/>
        <v>149.16666666666666</v>
      </c>
    </row>
    <row r="134" spans="1:18" ht="19.5" customHeight="1">
      <c r="A134" s="6" t="s">
        <v>87</v>
      </c>
      <c r="B134" s="7">
        <v>33</v>
      </c>
      <c r="C134" s="7">
        <v>31</v>
      </c>
      <c r="D134" s="7">
        <f>SUM(B134:C134)</f>
        <v>64</v>
      </c>
      <c r="E134" s="7">
        <v>35</v>
      </c>
      <c r="F134" s="7">
        <v>53</v>
      </c>
      <c r="G134" s="7">
        <f>SUM(E134:F134)</f>
        <v>88</v>
      </c>
      <c r="H134" s="7">
        <f>G134/3</f>
        <v>29.333333333333332</v>
      </c>
      <c r="I134" s="7">
        <v>0</v>
      </c>
      <c r="J134" s="7">
        <v>0</v>
      </c>
      <c r="K134" s="7">
        <f>SUM(I134:J134)</f>
        <v>0</v>
      </c>
      <c r="L134" s="7">
        <f>K134*10/6</f>
        <v>0</v>
      </c>
      <c r="M134" s="7">
        <v>0</v>
      </c>
      <c r="N134" s="7">
        <v>0</v>
      </c>
      <c r="O134" s="7">
        <f>SUM(M134:N134)</f>
        <v>0</v>
      </c>
      <c r="P134" s="7">
        <f t="shared" si="69"/>
        <v>0</v>
      </c>
      <c r="Q134" s="7">
        <f>D134+H134+L134+P134</f>
        <v>93.33333333333333</v>
      </c>
      <c r="R134" s="7">
        <f t="shared" si="70"/>
        <v>46.666666666666664</v>
      </c>
    </row>
    <row r="135" spans="1:18" ht="19.5" customHeight="1">
      <c r="A135" s="57" t="s">
        <v>88</v>
      </c>
      <c r="B135" s="58">
        <f aca="true" t="shared" si="73" ref="B135:R135">SUM(B136:B137)</f>
        <v>76</v>
      </c>
      <c r="C135" s="58">
        <f t="shared" si="73"/>
        <v>63</v>
      </c>
      <c r="D135" s="58">
        <f t="shared" si="73"/>
        <v>139</v>
      </c>
      <c r="E135" s="58">
        <f t="shared" si="73"/>
        <v>103</v>
      </c>
      <c r="F135" s="58">
        <f t="shared" si="73"/>
        <v>95</v>
      </c>
      <c r="G135" s="58">
        <f t="shared" si="73"/>
        <v>198</v>
      </c>
      <c r="H135" s="58">
        <f t="shared" si="73"/>
        <v>66</v>
      </c>
      <c r="I135" s="58">
        <f t="shared" si="73"/>
        <v>0</v>
      </c>
      <c r="J135" s="58">
        <f t="shared" si="73"/>
        <v>0</v>
      </c>
      <c r="K135" s="58">
        <f t="shared" si="73"/>
        <v>0</v>
      </c>
      <c r="L135" s="58">
        <f t="shared" si="73"/>
        <v>0</v>
      </c>
      <c r="M135" s="58">
        <f t="shared" si="73"/>
        <v>0</v>
      </c>
      <c r="N135" s="58">
        <f t="shared" si="73"/>
        <v>0</v>
      </c>
      <c r="O135" s="58">
        <f t="shared" si="73"/>
        <v>0</v>
      </c>
      <c r="P135" s="58">
        <f t="shared" si="73"/>
        <v>0</v>
      </c>
      <c r="Q135" s="58">
        <f t="shared" si="73"/>
        <v>205</v>
      </c>
      <c r="R135" s="58">
        <f t="shared" si="73"/>
        <v>102.5</v>
      </c>
    </row>
    <row r="136" spans="1:18" ht="19.5" customHeight="1">
      <c r="A136" s="11" t="s">
        <v>108</v>
      </c>
      <c r="B136" s="10">
        <v>28</v>
      </c>
      <c r="C136" s="10">
        <v>26.5</v>
      </c>
      <c r="D136" s="24">
        <f>SUM(B136:C136)</f>
        <v>54.5</v>
      </c>
      <c r="E136" s="10">
        <v>41</v>
      </c>
      <c r="F136" s="10">
        <v>41</v>
      </c>
      <c r="G136" s="24">
        <f>SUM(E136:F136)</f>
        <v>82</v>
      </c>
      <c r="H136" s="24">
        <f>G136/3</f>
        <v>27.333333333333332</v>
      </c>
      <c r="I136" s="10">
        <v>0</v>
      </c>
      <c r="J136" s="10">
        <v>0</v>
      </c>
      <c r="K136" s="24">
        <f>SUM(I136:J136)</f>
        <v>0</v>
      </c>
      <c r="L136" s="24">
        <f>K136*10/6</f>
        <v>0</v>
      </c>
      <c r="M136" s="24">
        <v>0</v>
      </c>
      <c r="N136" s="24">
        <v>0</v>
      </c>
      <c r="O136" s="24">
        <f>SUM(M136:N136)</f>
        <v>0</v>
      </c>
      <c r="P136" s="10">
        <f t="shared" si="69"/>
        <v>0</v>
      </c>
      <c r="Q136" s="10">
        <f>D136+H136+L136+P136</f>
        <v>81.83333333333333</v>
      </c>
      <c r="R136" s="10">
        <f t="shared" si="70"/>
        <v>40.916666666666664</v>
      </c>
    </row>
    <row r="137" spans="1:18" ht="19.5" customHeight="1">
      <c r="A137" s="32" t="s">
        <v>109</v>
      </c>
      <c r="B137" s="33">
        <v>48</v>
      </c>
      <c r="C137" s="33">
        <v>36.5</v>
      </c>
      <c r="D137" s="42">
        <f>SUM(B137:C137)</f>
        <v>84.5</v>
      </c>
      <c r="E137" s="33">
        <v>62</v>
      </c>
      <c r="F137" s="33">
        <v>54</v>
      </c>
      <c r="G137" s="42">
        <f>SUM(E137:F137)</f>
        <v>116</v>
      </c>
      <c r="H137" s="42">
        <f>G137/3</f>
        <v>38.666666666666664</v>
      </c>
      <c r="I137" s="33">
        <v>0</v>
      </c>
      <c r="J137" s="33">
        <v>0</v>
      </c>
      <c r="K137" s="42">
        <f>SUM(I137:J137)</f>
        <v>0</v>
      </c>
      <c r="L137" s="42">
        <f>K137*10/6</f>
        <v>0</v>
      </c>
      <c r="M137" s="42">
        <v>0</v>
      </c>
      <c r="N137" s="42">
        <v>0</v>
      </c>
      <c r="O137" s="42">
        <f>SUM(M137:N137)</f>
        <v>0</v>
      </c>
      <c r="P137" s="33">
        <f t="shared" si="69"/>
        <v>0</v>
      </c>
      <c r="Q137" s="33">
        <f>D137+H137+L137+P137</f>
        <v>123.16666666666666</v>
      </c>
      <c r="R137" s="33">
        <f t="shared" si="70"/>
        <v>61.58333333333333</v>
      </c>
    </row>
    <row r="138" spans="1:18" ht="19.5" customHeight="1">
      <c r="A138" s="43" t="s">
        <v>122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3"/>
      <c r="Q138" s="43"/>
      <c r="R138" s="43"/>
    </row>
  </sheetData>
  <sheetProtection/>
  <mergeCells count="42">
    <mergeCell ref="A48:R48"/>
    <mergeCell ref="B49:G49"/>
    <mergeCell ref="I49:O49"/>
    <mergeCell ref="B50:C50"/>
    <mergeCell ref="E50:F50"/>
    <mergeCell ref="I50:J50"/>
    <mergeCell ref="M50:N50"/>
    <mergeCell ref="A116:R116"/>
    <mergeCell ref="B117:G117"/>
    <mergeCell ref="I117:O117"/>
    <mergeCell ref="B118:C118"/>
    <mergeCell ref="E118:F118"/>
    <mergeCell ref="I118:J118"/>
    <mergeCell ref="M118:N118"/>
    <mergeCell ref="A1:R1"/>
    <mergeCell ref="B2:G2"/>
    <mergeCell ref="I2:O2"/>
    <mergeCell ref="B3:C3"/>
    <mergeCell ref="E3:F3"/>
    <mergeCell ref="I3:J3"/>
    <mergeCell ref="M3:N3"/>
    <mergeCell ref="A95:R95"/>
    <mergeCell ref="B96:G96"/>
    <mergeCell ref="I96:O96"/>
    <mergeCell ref="B97:C97"/>
    <mergeCell ref="E97:F97"/>
    <mergeCell ref="I97:J97"/>
    <mergeCell ref="M97:N97"/>
    <mergeCell ref="A24:R24"/>
    <mergeCell ref="B25:G25"/>
    <mergeCell ref="I25:O25"/>
    <mergeCell ref="B26:C26"/>
    <mergeCell ref="E26:F26"/>
    <mergeCell ref="I26:J26"/>
    <mergeCell ref="M26:N26"/>
    <mergeCell ref="A73:R73"/>
    <mergeCell ref="B74:G74"/>
    <mergeCell ref="I74:O74"/>
    <mergeCell ref="B75:C75"/>
    <mergeCell ref="E75:F75"/>
    <mergeCell ref="I75:J75"/>
    <mergeCell ref="M75:N7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&amp;L&amp;"AngsanaUPC,ธรรมดา"&amp;8งานวิจัยสถาบันและสารสนเทศ&amp;C&amp;"AngsanaUPC,ธรรมดา"&amp;8ข้อมูล ณ 16 พฤศจิกายน  2552&amp;R&amp;"AngsanaUPC,ธรรมดา"&amp;8ชม.สอน  1/52 - 2/52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zoomScalePageLayoutView="0" workbookViewId="0" topLeftCell="A7">
      <selection activeCell="A1" sqref="A1:R1"/>
    </sheetView>
  </sheetViews>
  <sheetFormatPr defaultColWidth="9.140625" defaultRowHeight="12.75"/>
  <cols>
    <col min="1" max="1" width="30.00390625" style="1" customWidth="1"/>
    <col min="2" max="4" width="5.8515625" style="1" bestFit="1" customWidth="1"/>
    <col min="5" max="5" width="5.140625" style="1" bestFit="1" customWidth="1"/>
    <col min="6" max="6" width="5.8515625" style="1" customWidth="1"/>
    <col min="7" max="11" width="5.8515625" style="1" bestFit="1" customWidth="1"/>
    <col min="12" max="12" width="6.28125" style="1" bestFit="1" customWidth="1"/>
    <col min="13" max="16" width="5.8515625" style="1" bestFit="1" customWidth="1"/>
    <col min="17" max="17" width="7.00390625" style="1" bestFit="1" customWidth="1"/>
    <col min="18" max="18" width="5.8515625" style="1" bestFit="1" customWidth="1"/>
    <col min="19" max="16384" width="9.140625" style="1" customWidth="1"/>
  </cols>
  <sheetData>
    <row r="1" spans="1:18" ht="21.75" customHeight="1">
      <c r="A1" s="73" t="s">
        <v>123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21.75" customHeight="1">
      <c r="A2" s="2"/>
      <c r="B2" s="75" t="s">
        <v>0</v>
      </c>
      <c r="C2" s="75"/>
      <c r="D2" s="75"/>
      <c r="E2" s="75"/>
      <c r="F2" s="75"/>
      <c r="G2" s="76"/>
      <c r="H2" s="48" t="s">
        <v>1</v>
      </c>
      <c r="I2" s="75" t="s">
        <v>2</v>
      </c>
      <c r="J2" s="75"/>
      <c r="K2" s="75"/>
      <c r="L2" s="75"/>
      <c r="M2" s="75"/>
      <c r="N2" s="75"/>
      <c r="O2" s="76"/>
      <c r="P2" s="48" t="s">
        <v>3</v>
      </c>
      <c r="Q2" s="48" t="s">
        <v>4</v>
      </c>
      <c r="R2" s="48"/>
    </row>
    <row r="3" spans="1:18" ht="21.75" customHeight="1">
      <c r="A3" s="2" t="s">
        <v>5</v>
      </c>
      <c r="B3" s="77" t="s">
        <v>6</v>
      </c>
      <c r="C3" s="76"/>
      <c r="D3" s="48" t="s">
        <v>4</v>
      </c>
      <c r="E3" s="77" t="s">
        <v>7</v>
      </c>
      <c r="F3" s="76"/>
      <c r="G3" s="48" t="s">
        <v>4</v>
      </c>
      <c r="H3" s="2" t="s">
        <v>8</v>
      </c>
      <c r="I3" s="77" t="s">
        <v>6</v>
      </c>
      <c r="J3" s="76"/>
      <c r="K3" s="49" t="s">
        <v>4</v>
      </c>
      <c r="L3" s="50" t="s">
        <v>9</v>
      </c>
      <c r="M3" s="77" t="s">
        <v>7</v>
      </c>
      <c r="N3" s="76"/>
      <c r="O3" s="49" t="s">
        <v>4</v>
      </c>
      <c r="P3" s="2" t="s">
        <v>10</v>
      </c>
      <c r="Q3" s="2" t="s">
        <v>6</v>
      </c>
      <c r="R3" s="2" t="s">
        <v>11</v>
      </c>
    </row>
    <row r="4" spans="1:18" ht="21.75" customHeight="1">
      <c r="A4" s="51"/>
      <c r="B4" s="52" t="s">
        <v>98</v>
      </c>
      <c r="C4" s="52" t="s">
        <v>110</v>
      </c>
      <c r="D4" s="53"/>
      <c r="E4" s="52" t="s">
        <v>98</v>
      </c>
      <c r="F4" s="52" t="s">
        <v>110</v>
      </c>
      <c r="G4" s="53"/>
      <c r="H4" s="53" t="s">
        <v>6</v>
      </c>
      <c r="I4" s="52" t="s">
        <v>98</v>
      </c>
      <c r="J4" s="52" t="s">
        <v>110</v>
      </c>
      <c r="K4" s="53"/>
      <c r="L4" s="53" t="s">
        <v>12</v>
      </c>
      <c r="M4" s="52" t="s">
        <v>98</v>
      </c>
      <c r="N4" s="52" t="s">
        <v>110</v>
      </c>
      <c r="O4" s="53"/>
      <c r="P4" s="54" t="s">
        <v>12</v>
      </c>
      <c r="Q4" s="54" t="s">
        <v>12</v>
      </c>
      <c r="R4" s="54"/>
    </row>
    <row r="5" spans="1:18" ht="21.75" customHeight="1">
      <c r="A5" s="2" t="s">
        <v>13</v>
      </c>
      <c r="B5" s="3">
        <f aca="true" t="shared" si="0" ref="B5:R5">B6+B14+B52+B54+B76+B81+B91+B97</f>
        <v>198.5</v>
      </c>
      <c r="C5" s="3">
        <f t="shared" si="0"/>
        <v>184.5</v>
      </c>
      <c r="D5" s="3">
        <f t="shared" si="0"/>
        <v>383</v>
      </c>
      <c r="E5" s="3">
        <f t="shared" si="0"/>
        <v>24</v>
      </c>
      <c r="F5" s="3">
        <f t="shared" si="0"/>
        <v>109</v>
      </c>
      <c r="G5" s="3">
        <f t="shared" si="0"/>
        <v>133</v>
      </c>
      <c r="H5" s="3">
        <f t="shared" si="0"/>
        <v>44.333333333333336</v>
      </c>
      <c r="I5" s="3">
        <f t="shared" si="0"/>
        <v>237</v>
      </c>
      <c r="J5" s="3">
        <f t="shared" si="0"/>
        <v>144</v>
      </c>
      <c r="K5" s="3">
        <f t="shared" si="0"/>
        <v>378</v>
      </c>
      <c r="L5" s="3">
        <f t="shared" si="0"/>
        <v>630</v>
      </c>
      <c r="M5" s="3">
        <f t="shared" si="0"/>
        <v>165</v>
      </c>
      <c r="N5" s="3">
        <f t="shared" si="0"/>
        <v>118</v>
      </c>
      <c r="O5" s="3">
        <f t="shared" si="0"/>
        <v>283</v>
      </c>
      <c r="P5" s="3">
        <f t="shared" si="0"/>
        <v>157.22222222222226</v>
      </c>
      <c r="Q5" s="3">
        <f t="shared" si="0"/>
        <v>1214.5555555555554</v>
      </c>
      <c r="R5" s="3">
        <f t="shared" si="0"/>
        <v>607.2777777777777</v>
      </c>
    </row>
    <row r="6" spans="1:18" ht="21.75" customHeight="1">
      <c r="A6" s="4" t="s">
        <v>14</v>
      </c>
      <c r="B6" s="5">
        <f>SUM(B7:B9)</f>
        <v>98.5</v>
      </c>
      <c r="C6" s="5">
        <f aca="true" t="shared" si="1" ref="C6:R6">SUM(C7:C9)</f>
        <v>85</v>
      </c>
      <c r="D6" s="5">
        <f t="shared" si="1"/>
        <v>183.5</v>
      </c>
      <c r="E6" s="5">
        <f t="shared" si="1"/>
        <v>20</v>
      </c>
      <c r="F6" s="5">
        <f t="shared" si="1"/>
        <v>98</v>
      </c>
      <c r="G6" s="5">
        <f t="shared" si="1"/>
        <v>118</v>
      </c>
      <c r="H6" s="5">
        <f t="shared" si="1"/>
        <v>39.333333333333336</v>
      </c>
      <c r="I6" s="5">
        <f t="shared" si="1"/>
        <v>16</v>
      </c>
      <c r="J6" s="5">
        <f t="shared" si="1"/>
        <v>11</v>
      </c>
      <c r="K6" s="5">
        <f t="shared" si="1"/>
        <v>27</v>
      </c>
      <c r="L6" s="5">
        <f t="shared" si="1"/>
        <v>45</v>
      </c>
      <c r="M6" s="5">
        <f t="shared" si="1"/>
        <v>4</v>
      </c>
      <c r="N6" s="5">
        <f t="shared" si="1"/>
        <v>2</v>
      </c>
      <c r="O6" s="5">
        <f t="shared" si="1"/>
        <v>6</v>
      </c>
      <c r="P6" s="5">
        <f t="shared" si="1"/>
        <v>3.3333333333333335</v>
      </c>
      <c r="Q6" s="5">
        <f t="shared" si="1"/>
        <v>271.1666666666667</v>
      </c>
      <c r="R6" s="5">
        <f t="shared" si="1"/>
        <v>135.58333333333334</v>
      </c>
    </row>
    <row r="7" spans="1:18" ht="21.75" customHeight="1">
      <c r="A7" s="34" t="s">
        <v>99</v>
      </c>
      <c r="B7" s="41">
        <v>0</v>
      </c>
      <c r="C7" s="41">
        <v>0.33</v>
      </c>
      <c r="D7" s="7">
        <f>SUM(B7:C7)</f>
        <v>0.33</v>
      </c>
      <c r="E7" s="41">
        <v>0</v>
      </c>
      <c r="F7" s="41">
        <v>0</v>
      </c>
      <c r="G7" s="7">
        <f>SUM(E7:F7)</f>
        <v>0</v>
      </c>
      <c r="H7" s="7">
        <f>G7/3</f>
        <v>0</v>
      </c>
      <c r="I7" s="41">
        <v>0</v>
      </c>
      <c r="J7" s="41">
        <v>0</v>
      </c>
      <c r="K7" s="7">
        <f>SUM(I7:J7)</f>
        <v>0</v>
      </c>
      <c r="L7" s="7">
        <f>K7*10/6</f>
        <v>0</v>
      </c>
      <c r="M7" s="41">
        <v>0</v>
      </c>
      <c r="N7" s="41">
        <v>0</v>
      </c>
      <c r="O7" s="7">
        <f>SUM(M7:N7)</f>
        <v>0</v>
      </c>
      <c r="P7" s="7">
        <f>O7*10/18</f>
        <v>0</v>
      </c>
      <c r="Q7" s="7">
        <f>D7+H7+L7+P7</f>
        <v>0.33</v>
      </c>
      <c r="R7" s="7">
        <f>Q7/2</f>
        <v>0.165</v>
      </c>
    </row>
    <row r="8" spans="1:18" ht="21.75" customHeight="1">
      <c r="A8" s="6" t="s">
        <v>100</v>
      </c>
      <c r="B8" s="7">
        <v>36.5</v>
      </c>
      <c r="C8" s="7">
        <v>30.67</v>
      </c>
      <c r="D8" s="7">
        <f>SUM(B8:C8)</f>
        <v>67.17</v>
      </c>
      <c r="E8" s="7">
        <v>0</v>
      </c>
      <c r="F8" s="7">
        <v>6</v>
      </c>
      <c r="G8" s="7">
        <f>SUM(E8:F8)</f>
        <v>6</v>
      </c>
      <c r="H8" s="7">
        <f>G8/3</f>
        <v>2</v>
      </c>
      <c r="I8" s="7">
        <v>0</v>
      </c>
      <c r="J8" s="7">
        <v>0</v>
      </c>
      <c r="K8" s="7">
        <f>SUM(I8:J8)</f>
        <v>0</v>
      </c>
      <c r="L8" s="7">
        <f>K8*10/6</f>
        <v>0</v>
      </c>
      <c r="M8" s="7">
        <v>0</v>
      </c>
      <c r="N8" s="7">
        <v>0</v>
      </c>
      <c r="O8" s="7">
        <f>SUM(M8:N8)</f>
        <v>0</v>
      </c>
      <c r="P8" s="7">
        <f>O8*10/18</f>
        <v>0</v>
      </c>
      <c r="Q8" s="7">
        <f>D8+H8+L8+P8</f>
        <v>69.17</v>
      </c>
      <c r="R8" s="7">
        <f>Q8/2</f>
        <v>34.585</v>
      </c>
    </row>
    <row r="9" spans="1:18" ht="21.75" customHeight="1">
      <c r="A9" s="6" t="s">
        <v>101</v>
      </c>
      <c r="B9" s="7">
        <f aca="true" t="shared" si="2" ref="B9:R9">SUM(B10:B12)</f>
        <v>62</v>
      </c>
      <c r="C9" s="7">
        <f t="shared" si="2"/>
        <v>54</v>
      </c>
      <c r="D9" s="7">
        <f t="shared" si="2"/>
        <v>116</v>
      </c>
      <c r="E9" s="7">
        <f t="shared" si="2"/>
        <v>20</v>
      </c>
      <c r="F9" s="7">
        <f t="shared" si="2"/>
        <v>92</v>
      </c>
      <c r="G9" s="7">
        <f t="shared" si="2"/>
        <v>112</v>
      </c>
      <c r="H9" s="7">
        <f t="shared" si="2"/>
        <v>37.333333333333336</v>
      </c>
      <c r="I9" s="7">
        <f t="shared" si="2"/>
        <v>16</v>
      </c>
      <c r="J9" s="7">
        <f t="shared" si="2"/>
        <v>11</v>
      </c>
      <c r="K9" s="7">
        <f t="shared" si="2"/>
        <v>27</v>
      </c>
      <c r="L9" s="7">
        <f t="shared" si="2"/>
        <v>45</v>
      </c>
      <c r="M9" s="7">
        <f t="shared" si="2"/>
        <v>4</v>
      </c>
      <c r="N9" s="7">
        <f t="shared" si="2"/>
        <v>2</v>
      </c>
      <c r="O9" s="7">
        <f t="shared" si="2"/>
        <v>6</v>
      </c>
      <c r="P9" s="7">
        <f t="shared" si="2"/>
        <v>3.3333333333333335</v>
      </c>
      <c r="Q9" s="7">
        <f t="shared" si="2"/>
        <v>201.66666666666669</v>
      </c>
      <c r="R9" s="7">
        <f t="shared" si="2"/>
        <v>100.83333333333334</v>
      </c>
    </row>
    <row r="10" spans="1:18" ht="21.75" customHeight="1">
      <c r="A10" s="8" t="s">
        <v>107</v>
      </c>
      <c r="B10" s="9">
        <v>0</v>
      </c>
      <c r="C10" s="9">
        <v>0.33</v>
      </c>
      <c r="D10" s="10">
        <f>SUM(B10:C10)</f>
        <v>0.33</v>
      </c>
      <c r="E10" s="9">
        <v>0</v>
      </c>
      <c r="F10" s="9">
        <v>0</v>
      </c>
      <c r="G10" s="10">
        <f>SUM(E10:F10)</f>
        <v>0</v>
      </c>
      <c r="H10" s="10">
        <f>G10/3</f>
        <v>0</v>
      </c>
      <c r="I10" s="9">
        <v>0</v>
      </c>
      <c r="J10" s="9">
        <v>0</v>
      </c>
      <c r="K10" s="10">
        <f>SUM(I10:J10)</f>
        <v>0</v>
      </c>
      <c r="L10" s="10">
        <f>K10*10/6</f>
        <v>0</v>
      </c>
      <c r="M10" s="9">
        <v>0</v>
      </c>
      <c r="N10" s="9">
        <v>0</v>
      </c>
      <c r="O10" s="10">
        <f>SUM(M10:N10)</f>
        <v>0</v>
      </c>
      <c r="P10" s="10">
        <f>O10*10/18</f>
        <v>0</v>
      </c>
      <c r="Q10" s="10">
        <f>D10+H10+L10+P10</f>
        <v>0.33</v>
      </c>
      <c r="R10" s="10">
        <f>Q10/2</f>
        <v>0.165</v>
      </c>
    </row>
    <row r="11" spans="1:18" ht="21.75" customHeight="1">
      <c r="A11" s="8" t="s">
        <v>103</v>
      </c>
      <c r="B11" s="9">
        <v>62</v>
      </c>
      <c r="C11" s="9">
        <v>53.67</v>
      </c>
      <c r="D11" s="10">
        <f>SUM(B11:C11)</f>
        <v>115.67</v>
      </c>
      <c r="E11" s="9">
        <v>20</v>
      </c>
      <c r="F11" s="9">
        <v>92</v>
      </c>
      <c r="G11" s="10">
        <f>SUM(E11:F11)</f>
        <v>112</v>
      </c>
      <c r="H11" s="10">
        <f>G11/3</f>
        <v>37.333333333333336</v>
      </c>
      <c r="I11" s="9">
        <v>0</v>
      </c>
      <c r="J11" s="9">
        <v>0</v>
      </c>
      <c r="K11" s="10">
        <f>SUM(I11:J11)</f>
        <v>0</v>
      </c>
      <c r="L11" s="10">
        <f>K11*10/6</f>
        <v>0</v>
      </c>
      <c r="M11" s="9">
        <v>0</v>
      </c>
      <c r="N11" s="9">
        <v>0</v>
      </c>
      <c r="O11" s="10">
        <f>SUM(M11:N11)</f>
        <v>0</v>
      </c>
      <c r="P11" s="10">
        <f>O11*10/18</f>
        <v>0</v>
      </c>
      <c r="Q11" s="10">
        <f>D11+H11+L11+P11</f>
        <v>153.00333333333333</v>
      </c>
      <c r="R11" s="10">
        <f>Q11/2</f>
        <v>76.50166666666667</v>
      </c>
    </row>
    <row r="12" spans="1:18" ht="21.75" customHeight="1">
      <c r="A12" s="11" t="s">
        <v>104</v>
      </c>
      <c r="B12" s="10">
        <v>0</v>
      </c>
      <c r="C12" s="10">
        <v>0</v>
      </c>
      <c r="D12" s="10">
        <f>SUM(B12:C12)</f>
        <v>0</v>
      </c>
      <c r="E12" s="10">
        <v>0</v>
      </c>
      <c r="F12" s="10">
        <v>0</v>
      </c>
      <c r="G12" s="10">
        <f>SUM(E12:F12)</f>
        <v>0</v>
      </c>
      <c r="H12" s="10">
        <f>G12/3</f>
        <v>0</v>
      </c>
      <c r="I12" s="10">
        <v>16</v>
      </c>
      <c r="J12" s="10">
        <v>11</v>
      </c>
      <c r="K12" s="10">
        <f>SUM(I12:J12)</f>
        <v>27</v>
      </c>
      <c r="L12" s="10">
        <f>K12*10/6</f>
        <v>45</v>
      </c>
      <c r="M12" s="10">
        <v>4</v>
      </c>
      <c r="N12" s="10">
        <v>2</v>
      </c>
      <c r="O12" s="10">
        <f>SUM(M12:N12)</f>
        <v>6</v>
      </c>
      <c r="P12" s="10">
        <f>O12*10/18</f>
        <v>3.3333333333333335</v>
      </c>
      <c r="Q12" s="10">
        <f>D12+H12+L12+P12</f>
        <v>48.333333333333336</v>
      </c>
      <c r="R12" s="10">
        <f>Q12/2</f>
        <v>24.166666666666668</v>
      </c>
    </row>
    <row r="13" spans="1:18" ht="21.75" customHeight="1">
      <c r="A13" s="16" t="s">
        <v>78</v>
      </c>
      <c r="B13" s="17">
        <v>0</v>
      </c>
      <c r="C13" s="17">
        <v>0</v>
      </c>
      <c r="D13" s="17">
        <f>SUM(B13:C13)</f>
        <v>0</v>
      </c>
      <c r="E13" s="17">
        <v>0</v>
      </c>
      <c r="F13" s="17">
        <v>0</v>
      </c>
      <c r="G13" s="17">
        <f>SUM(E13:F13)</f>
        <v>0</v>
      </c>
      <c r="H13" s="17">
        <f>G13/3</f>
        <v>0</v>
      </c>
      <c r="I13" s="17">
        <v>0</v>
      </c>
      <c r="J13" s="17">
        <v>0</v>
      </c>
      <c r="K13" s="17">
        <f>SUM(I13:J13)</f>
        <v>0</v>
      </c>
      <c r="L13" s="17">
        <f>K13*10/6</f>
        <v>0</v>
      </c>
      <c r="M13" s="17">
        <v>0</v>
      </c>
      <c r="N13" s="17">
        <v>54</v>
      </c>
      <c r="O13" s="17">
        <f>SUM(M13:N13)</f>
        <v>54</v>
      </c>
      <c r="P13" s="17">
        <f>O13*10/18</f>
        <v>30</v>
      </c>
      <c r="Q13" s="17">
        <f>D13+H13+L13+P13</f>
        <v>30</v>
      </c>
      <c r="R13" s="17">
        <f>Q13/2</f>
        <v>15</v>
      </c>
    </row>
    <row r="14" spans="1:18" ht="21.75" customHeight="1">
      <c r="A14" s="12" t="s">
        <v>15</v>
      </c>
      <c r="B14" s="13">
        <f aca="true" t="shared" si="3" ref="B14:R14">B15+B17+B26+B33+B36+B39+B47</f>
        <v>0</v>
      </c>
      <c r="C14" s="13">
        <f t="shared" si="3"/>
        <v>4.5</v>
      </c>
      <c r="D14" s="13">
        <f t="shared" si="3"/>
        <v>4.5</v>
      </c>
      <c r="E14" s="13">
        <f t="shared" si="3"/>
        <v>0</v>
      </c>
      <c r="F14" s="13">
        <f t="shared" si="3"/>
        <v>0</v>
      </c>
      <c r="G14" s="13">
        <f t="shared" si="3"/>
        <v>0</v>
      </c>
      <c r="H14" s="13">
        <f t="shared" si="3"/>
        <v>0</v>
      </c>
      <c r="I14" s="13">
        <f t="shared" si="3"/>
        <v>153</v>
      </c>
      <c r="J14" s="13">
        <f t="shared" si="3"/>
        <v>92</v>
      </c>
      <c r="K14" s="13">
        <f t="shared" si="3"/>
        <v>242</v>
      </c>
      <c r="L14" s="13">
        <f t="shared" si="3"/>
        <v>403.3333333333333</v>
      </c>
      <c r="M14" s="13">
        <f t="shared" si="3"/>
        <v>144</v>
      </c>
      <c r="N14" s="13">
        <f t="shared" si="3"/>
        <v>102</v>
      </c>
      <c r="O14" s="13">
        <f t="shared" si="3"/>
        <v>246</v>
      </c>
      <c r="P14" s="13">
        <f t="shared" si="3"/>
        <v>136.66666666666669</v>
      </c>
      <c r="Q14" s="13">
        <f t="shared" si="3"/>
        <v>544.5</v>
      </c>
      <c r="R14" s="13">
        <f t="shared" si="3"/>
        <v>272.25</v>
      </c>
    </row>
    <row r="15" spans="1:18" ht="21.75" customHeight="1">
      <c r="A15" s="6" t="s">
        <v>92</v>
      </c>
      <c r="B15" s="15">
        <f>B16</f>
        <v>0</v>
      </c>
      <c r="C15" s="15">
        <f aca="true" t="shared" si="4" ref="C15:R15">C16</f>
        <v>0</v>
      </c>
      <c r="D15" s="15">
        <f t="shared" si="4"/>
        <v>0</v>
      </c>
      <c r="E15" s="15">
        <f t="shared" si="4"/>
        <v>0</v>
      </c>
      <c r="F15" s="15">
        <f t="shared" si="4"/>
        <v>0</v>
      </c>
      <c r="G15" s="15">
        <f t="shared" si="4"/>
        <v>0</v>
      </c>
      <c r="H15" s="15">
        <f t="shared" si="4"/>
        <v>0</v>
      </c>
      <c r="I15" s="15">
        <f t="shared" si="4"/>
        <v>0</v>
      </c>
      <c r="J15" s="15">
        <f t="shared" si="4"/>
        <v>46</v>
      </c>
      <c r="K15" s="15">
        <f t="shared" si="4"/>
        <v>46</v>
      </c>
      <c r="L15" s="15">
        <f t="shared" si="4"/>
        <v>76.66666666666667</v>
      </c>
      <c r="M15" s="15">
        <f t="shared" si="4"/>
        <v>0</v>
      </c>
      <c r="N15" s="15">
        <f t="shared" si="4"/>
        <v>16</v>
      </c>
      <c r="O15" s="15">
        <f t="shared" si="4"/>
        <v>16</v>
      </c>
      <c r="P15" s="15">
        <f t="shared" si="4"/>
        <v>8.88888888888889</v>
      </c>
      <c r="Q15" s="15">
        <f t="shared" si="4"/>
        <v>85.55555555555556</v>
      </c>
      <c r="R15" s="15">
        <f t="shared" si="4"/>
        <v>42.77777777777778</v>
      </c>
    </row>
    <row r="16" spans="1:18" ht="21.75" customHeight="1">
      <c r="A16" s="8" t="s">
        <v>34</v>
      </c>
      <c r="B16" s="9">
        <v>0</v>
      </c>
      <c r="C16" s="9">
        <v>0</v>
      </c>
      <c r="D16" s="10">
        <f>SUM(B16:C16)</f>
        <v>0</v>
      </c>
      <c r="E16" s="9">
        <v>0</v>
      </c>
      <c r="F16" s="9">
        <v>0</v>
      </c>
      <c r="G16" s="10">
        <f>SUM(E16:F16)</f>
        <v>0</v>
      </c>
      <c r="H16" s="10">
        <f>G16/3</f>
        <v>0</v>
      </c>
      <c r="I16" s="9">
        <v>0</v>
      </c>
      <c r="J16" s="9">
        <v>46</v>
      </c>
      <c r="K16" s="10">
        <f>SUM(I16:J16)</f>
        <v>46</v>
      </c>
      <c r="L16" s="10">
        <f>K16*10/6</f>
        <v>76.66666666666667</v>
      </c>
      <c r="M16" s="9">
        <v>0</v>
      </c>
      <c r="N16" s="9">
        <v>16</v>
      </c>
      <c r="O16" s="10">
        <f>SUM(M16:N16)</f>
        <v>16</v>
      </c>
      <c r="P16" s="10">
        <f>O16*10/18</f>
        <v>8.88888888888889</v>
      </c>
      <c r="Q16" s="10">
        <f>D16+H16+L16+P16</f>
        <v>85.55555555555556</v>
      </c>
      <c r="R16" s="10">
        <f>Q16/2</f>
        <v>42.77777777777778</v>
      </c>
    </row>
    <row r="17" spans="1:18" ht="21.75" customHeight="1">
      <c r="A17" s="6" t="s">
        <v>96</v>
      </c>
      <c r="B17" s="15">
        <f>B18+B20</f>
        <v>0</v>
      </c>
      <c r="C17" s="15">
        <f aca="true" t="shared" si="5" ref="C17:R17">C18+C20</f>
        <v>0</v>
      </c>
      <c r="D17" s="15">
        <f t="shared" si="5"/>
        <v>0</v>
      </c>
      <c r="E17" s="15">
        <f t="shared" si="5"/>
        <v>0</v>
      </c>
      <c r="F17" s="15">
        <f t="shared" si="5"/>
        <v>0</v>
      </c>
      <c r="G17" s="15">
        <f t="shared" si="5"/>
        <v>0</v>
      </c>
      <c r="H17" s="15">
        <f t="shared" si="5"/>
        <v>0</v>
      </c>
      <c r="I17" s="15">
        <f t="shared" si="5"/>
        <v>10</v>
      </c>
      <c r="J17" s="15">
        <f t="shared" si="5"/>
        <v>12</v>
      </c>
      <c r="K17" s="15">
        <f t="shared" si="5"/>
        <v>22</v>
      </c>
      <c r="L17" s="15">
        <f t="shared" si="5"/>
        <v>36.66666666666667</v>
      </c>
      <c r="M17" s="15">
        <f t="shared" si="5"/>
        <v>76</v>
      </c>
      <c r="N17" s="15">
        <f t="shared" si="5"/>
        <v>42</v>
      </c>
      <c r="O17" s="15">
        <f t="shared" si="5"/>
        <v>118</v>
      </c>
      <c r="P17" s="15">
        <f t="shared" si="5"/>
        <v>65.55555555555556</v>
      </c>
      <c r="Q17" s="15">
        <f t="shared" si="5"/>
        <v>102.22222222222223</v>
      </c>
      <c r="R17" s="15">
        <f t="shared" si="5"/>
        <v>51.111111111111114</v>
      </c>
    </row>
    <row r="18" spans="1:18" ht="21.75" customHeight="1">
      <c r="A18" s="11" t="s">
        <v>18</v>
      </c>
      <c r="B18" s="10">
        <v>0</v>
      </c>
      <c r="C18" s="10">
        <v>0</v>
      </c>
      <c r="D18" s="10">
        <f>SUM(B18:C18)</f>
        <v>0</v>
      </c>
      <c r="E18" s="10">
        <v>0</v>
      </c>
      <c r="F18" s="10">
        <v>0</v>
      </c>
      <c r="G18" s="10">
        <f>SUM(E18:F18)</f>
        <v>0</v>
      </c>
      <c r="H18" s="10">
        <f>G18/3</f>
        <v>0</v>
      </c>
      <c r="I18" s="10">
        <v>2</v>
      </c>
      <c r="J18" s="10">
        <v>10</v>
      </c>
      <c r="K18" s="10">
        <f>SUM(I18:J18)</f>
        <v>12</v>
      </c>
      <c r="L18" s="10">
        <f>K18*10/6</f>
        <v>20</v>
      </c>
      <c r="M18" s="10">
        <v>20</v>
      </c>
      <c r="N18" s="10">
        <v>4</v>
      </c>
      <c r="O18" s="10">
        <f>SUM(M18:N18)</f>
        <v>24</v>
      </c>
      <c r="P18" s="10">
        <f>O18*10/18</f>
        <v>13.333333333333334</v>
      </c>
      <c r="Q18" s="10">
        <f>D18+H18+L18+P18</f>
        <v>33.333333333333336</v>
      </c>
      <c r="R18" s="10">
        <f>Q18/2</f>
        <v>16.666666666666668</v>
      </c>
    </row>
    <row r="19" spans="1:18" ht="21.75" customHeight="1">
      <c r="A19" s="16" t="s">
        <v>78</v>
      </c>
      <c r="B19" s="17">
        <v>0</v>
      </c>
      <c r="C19" s="17">
        <v>0</v>
      </c>
      <c r="D19" s="17">
        <f>SUM(B19:C19)</f>
        <v>0</v>
      </c>
      <c r="E19" s="17">
        <v>0</v>
      </c>
      <c r="F19" s="17">
        <v>0</v>
      </c>
      <c r="G19" s="17">
        <f>SUM(E19:F19)</f>
        <v>0</v>
      </c>
      <c r="H19" s="17">
        <f>G19/3</f>
        <v>0</v>
      </c>
      <c r="I19" s="17">
        <v>0</v>
      </c>
      <c r="J19" s="17">
        <v>0</v>
      </c>
      <c r="K19" s="17">
        <f>SUM(I19:J19)</f>
        <v>0</v>
      </c>
      <c r="L19" s="17">
        <f>K19*10/6</f>
        <v>0</v>
      </c>
      <c r="M19" s="17">
        <v>90</v>
      </c>
      <c r="N19" s="17">
        <v>18</v>
      </c>
      <c r="O19" s="17">
        <f>SUM(M19:N19)</f>
        <v>108</v>
      </c>
      <c r="P19" s="17">
        <f>O19*10/18</f>
        <v>60</v>
      </c>
      <c r="Q19" s="17">
        <f>D19+H19+L19+P19</f>
        <v>60</v>
      </c>
      <c r="R19" s="17">
        <f>Q19/2</f>
        <v>30</v>
      </c>
    </row>
    <row r="20" spans="1:18" ht="21.75" customHeight="1">
      <c r="A20" s="25" t="s">
        <v>119</v>
      </c>
      <c r="B20" s="26">
        <v>0</v>
      </c>
      <c r="C20" s="26">
        <v>0</v>
      </c>
      <c r="D20" s="26">
        <f>SUM(B20:C20)</f>
        <v>0</v>
      </c>
      <c r="E20" s="26">
        <v>0</v>
      </c>
      <c r="F20" s="26">
        <v>0</v>
      </c>
      <c r="G20" s="26">
        <f>SUM(E20:F20)</f>
        <v>0</v>
      </c>
      <c r="H20" s="26">
        <f>G20/3</f>
        <v>0</v>
      </c>
      <c r="I20" s="26">
        <v>8</v>
      </c>
      <c r="J20" s="26">
        <v>2</v>
      </c>
      <c r="K20" s="26">
        <f>SUM(I20:J20)</f>
        <v>10</v>
      </c>
      <c r="L20" s="26">
        <f>K20*10/6</f>
        <v>16.666666666666668</v>
      </c>
      <c r="M20" s="26">
        <v>56</v>
      </c>
      <c r="N20" s="26">
        <v>38</v>
      </c>
      <c r="O20" s="26">
        <f>SUM(M20:N20)</f>
        <v>94</v>
      </c>
      <c r="P20" s="26">
        <f>O20*10/18</f>
        <v>52.22222222222222</v>
      </c>
      <c r="Q20" s="26">
        <f>D20+H20+L20+P20</f>
        <v>68.88888888888889</v>
      </c>
      <c r="R20" s="26">
        <f>Q20/2</f>
        <v>34.44444444444444</v>
      </c>
    </row>
    <row r="21" spans="1:18" ht="21.75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 ht="21.75" customHeight="1">
      <c r="A22" s="73" t="s">
        <v>123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1:18" ht="21.75" customHeight="1">
      <c r="A23" s="2"/>
      <c r="B23" s="75" t="s">
        <v>0</v>
      </c>
      <c r="C23" s="75"/>
      <c r="D23" s="75"/>
      <c r="E23" s="75"/>
      <c r="F23" s="75"/>
      <c r="G23" s="76"/>
      <c r="H23" s="48" t="s">
        <v>1</v>
      </c>
      <c r="I23" s="75" t="s">
        <v>2</v>
      </c>
      <c r="J23" s="75"/>
      <c r="K23" s="75"/>
      <c r="L23" s="75"/>
      <c r="M23" s="75"/>
      <c r="N23" s="75"/>
      <c r="O23" s="76"/>
      <c r="P23" s="48" t="s">
        <v>3</v>
      </c>
      <c r="Q23" s="48" t="s">
        <v>4</v>
      </c>
      <c r="R23" s="48"/>
    </row>
    <row r="24" spans="1:18" ht="21.75" customHeight="1">
      <c r="A24" s="2" t="s">
        <v>5</v>
      </c>
      <c r="B24" s="77" t="s">
        <v>6</v>
      </c>
      <c r="C24" s="76"/>
      <c r="D24" s="48" t="s">
        <v>4</v>
      </c>
      <c r="E24" s="77" t="s">
        <v>7</v>
      </c>
      <c r="F24" s="76"/>
      <c r="G24" s="48" t="s">
        <v>4</v>
      </c>
      <c r="H24" s="2" t="s">
        <v>8</v>
      </c>
      <c r="I24" s="77" t="s">
        <v>6</v>
      </c>
      <c r="J24" s="76"/>
      <c r="K24" s="49" t="s">
        <v>4</v>
      </c>
      <c r="L24" s="50" t="s">
        <v>9</v>
      </c>
      <c r="M24" s="77" t="s">
        <v>7</v>
      </c>
      <c r="N24" s="76"/>
      <c r="O24" s="49" t="s">
        <v>4</v>
      </c>
      <c r="P24" s="2" t="s">
        <v>10</v>
      </c>
      <c r="Q24" s="2" t="s">
        <v>6</v>
      </c>
      <c r="R24" s="2" t="s">
        <v>11</v>
      </c>
    </row>
    <row r="25" spans="1:18" ht="21.75" customHeight="1">
      <c r="A25" s="51"/>
      <c r="B25" s="52" t="s">
        <v>98</v>
      </c>
      <c r="C25" s="52" t="s">
        <v>110</v>
      </c>
      <c r="D25" s="53"/>
      <c r="E25" s="52" t="s">
        <v>98</v>
      </c>
      <c r="F25" s="52" t="s">
        <v>110</v>
      </c>
      <c r="G25" s="53"/>
      <c r="H25" s="53" t="s">
        <v>6</v>
      </c>
      <c r="I25" s="52" t="s">
        <v>98</v>
      </c>
      <c r="J25" s="52" t="s">
        <v>110</v>
      </c>
      <c r="K25" s="53"/>
      <c r="L25" s="53" t="s">
        <v>12</v>
      </c>
      <c r="M25" s="52" t="s">
        <v>98</v>
      </c>
      <c r="N25" s="52" t="s">
        <v>110</v>
      </c>
      <c r="O25" s="53"/>
      <c r="P25" s="54" t="s">
        <v>12</v>
      </c>
      <c r="Q25" s="54" t="s">
        <v>12</v>
      </c>
      <c r="R25" s="54"/>
    </row>
    <row r="26" spans="1:18" ht="21.75" customHeight="1">
      <c r="A26" s="6" t="s">
        <v>97</v>
      </c>
      <c r="B26" s="15">
        <f>B27+B29+B30+B31</f>
        <v>0</v>
      </c>
      <c r="C26" s="15">
        <f aca="true" t="shared" si="6" ref="C26:R26">C27+C29+C30+C31</f>
        <v>0</v>
      </c>
      <c r="D26" s="15">
        <f t="shared" si="6"/>
        <v>0</v>
      </c>
      <c r="E26" s="15">
        <f t="shared" si="6"/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47</v>
      </c>
      <c r="J26" s="15">
        <f t="shared" si="6"/>
        <v>19</v>
      </c>
      <c r="K26" s="15">
        <f t="shared" si="6"/>
        <v>70</v>
      </c>
      <c r="L26" s="15">
        <f t="shared" si="6"/>
        <v>116.66666666666666</v>
      </c>
      <c r="M26" s="15">
        <f t="shared" si="6"/>
        <v>26</v>
      </c>
      <c r="N26" s="15">
        <f t="shared" si="6"/>
        <v>14</v>
      </c>
      <c r="O26" s="15">
        <f t="shared" si="6"/>
        <v>40</v>
      </c>
      <c r="P26" s="15">
        <f t="shared" si="6"/>
        <v>22.22222222222222</v>
      </c>
      <c r="Q26" s="15">
        <f t="shared" si="6"/>
        <v>138.88888888888889</v>
      </c>
      <c r="R26" s="15">
        <f t="shared" si="6"/>
        <v>69.44444444444444</v>
      </c>
    </row>
    <row r="27" spans="1:18" ht="21.75" customHeight="1">
      <c r="A27" s="11" t="s">
        <v>30</v>
      </c>
      <c r="B27" s="10">
        <v>0</v>
      </c>
      <c r="C27" s="10">
        <v>0</v>
      </c>
      <c r="D27" s="10">
        <f aca="true" t="shared" si="7" ref="D27:D32">SUM(B27:C27)</f>
        <v>0</v>
      </c>
      <c r="E27" s="10">
        <v>0</v>
      </c>
      <c r="F27" s="10">
        <v>0</v>
      </c>
      <c r="G27" s="10">
        <f aca="true" t="shared" si="8" ref="G27:G32">SUM(E27:F27)</f>
        <v>0</v>
      </c>
      <c r="H27" s="10">
        <f aca="true" t="shared" si="9" ref="H27:H32">G27/3</f>
        <v>0</v>
      </c>
      <c r="I27" s="10">
        <v>6</v>
      </c>
      <c r="J27" s="10">
        <v>0</v>
      </c>
      <c r="K27" s="10">
        <f>SUM(I27:J27)</f>
        <v>6</v>
      </c>
      <c r="L27" s="10">
        <f aca="true" t="shared" si="10" ref="L27:L32">K27*10/6</f>
        <v>10</v>
      </c>
      <c r="M27" s="10">
        <v>0</v>
      </c>
      <c r="N27" s="10">
        <v>0</v>
      </c>
      <c r="O27" s="24">
        <f aca="true" t="shared" si="11" ref="O27:O32">SUM(M27:N27)</f>
        <v>0</v>
      </c>
      <c r="P27" s="24">
        <f aca="true" t="shared" si="12" ref="P27:P32">O27*10/18</f>
        <v>0</v>
      </c>
      <c r="Q27" s="24">
        <f aca="true" t="shared" si="13" ref="Q27:Q32">D27+H27+L27+P27</f>
        <v>10</v>
      </c>
      <c r="R27" s="24">
        <f aca="true" t="shared" si="14" ref="R27:R32">Q27/2</f>
        <v>5</v>
      </c>
    </row>
    <row r="28" spans="1:18" ht="21.75" customHeight="1">
      <c r="A28" s="27" t="s">
        <v>78</v>
      </c>
      <c r="B28" s="17">
        <v>0</v>
      </c>
      <c r="C28" s="17">
        <v>0</v>
      </c>
      <c r="D28" s="17">
        <f t="shared" si="7"/>
        <v>0</v>
      </c>
      <c r="E28" s="17">
        <v>0</v>
      </c>
      <c r="F28" s="17">
        <v>0</v>
      </c>
      <c r="G28" s="17">
        <f t="shared" si="8"/>
        <v>0</v>
      </c>
      <c r="H28" s="17">
        <f t="shared" si="9"/>
        <v>0</v>
      </c>
      <c r="I28" s="17">
        <v>0</v>
      </c>
      <c r="J28" s="17">
        <v>12</v>
      </c>
      <c r="K28" s="17">
        <f>SUM(I28:J28)</f>
        <v>12</v>
      </c>
      <c r="L28" s="17">
        <f t="shared" si="10"/>
        <v>20</v>
      </c>
      <c r="M28" s="17">
        <v>0</v>
      </c>
      <c r="N28" s="17">
        <v>0</v>
      </c>
      <c r="O28" s="17">
        <f>SUM(M28:N28)</f>
        <v>0</v>
      </c>
      <c r="P28" s="17">
        <f t="shared" si="12"/>
        <v>0</v>
      </c>
      <c r="Q28" s="17">
        <f>D28+H28+L28+P28</f>
        <v>20</v>
      </c>
      <c r="R28" s="17">
        <f t="shared" si="14"/>
        <v>10</v>
      </c>
    </row>
    <row r="29" spans="1:18" ht="21.75" customHeight="1">
      <c r="A29" s="11" t="s">
        <v>31</v>
      </c>
      <c r="B29" s="10">
        <v>0</v>
      </c>
      <c r="C29" s="10">
        <v>0</v>
      </c>
      <c r="D29" s="10">
        <f t="shared" si="7"/>
        <v>0</v>
      </c>
      <c r="E29" s="10">
        <v>0</v>
      </c>
      <c r="F29" s="10">
        <v>0</v>
      </c>
      <c r="G29" s="10">
        <f t="shared" si="8"/>
        <v>0</v>
      </c>
      <c r="H29" s="10">
        <f t="shared" si="9"/>
        <v>0</v>
      </c>
      <c r="I29" s="10">
        <v>29</v>
      </c>
      <c r="J29" s="10">
        <v>10</v>
      </c>
      <c r="K29" s="10">
        <f>SUM(I29:J29)</f>
        <v>39</v>
      </c>
      <c r="L29" s="10">
        <f t="shared" si="10"/>
        <v>65</v>
      </c>
      <c r="M29" s="10">
        <v>14</v>
      </c>
      <c r="N29" s="10">
        <v>4</v>
      </c>
      <c r="O29" s="24">
        <f t="shared" si="11"/>
        <v>18</v>
      </c>
      <c r="P29" s="24">
        <f t="shared" si="12"/>
        <v>10</v>
      </c>
      <c r="Q29" s="24">
        <f t="shared" si="13"/>
        <v>75</v>
      </c>
      <c r="R29" s="24">
        <f t="shared" si="14"/>
        <v>37.5</v>
      </c>
    </row>
    <row r="30" spans="1:18" ht="21.75" customHeight="1">
      <c r="A30" s="18" t="s">
        <v>119</v>
      </c>
      <c r="B30" s="19">
        <v>0</v>
      </c>
      <c r="C30" s="19">
        <v>0</v>
      </c>
      <c r="D30" s="19">
        <f t="shared" si="7"/>
        <v>0</v>
      </c>
      <c r="E30" s="19">
        <v>0</v>
      </c>
      <c r="F30" s="19">
        <v>0</v>
      </c>
      <c r="G30" s="19">
        <f t="shared" si="8"/>
        <v>0</v>
      </c>
      <c r="H30" s="19">
        <f t="shared" si="9"/>
        <v>0</v>
      </c>
      <c r="I30" s="19">
        <v>4</v>
      </c>
      <c r="J30" s="19">
        <v>0</v>
      </c>
      <c r="K30" s="19">
        <v>8</v>
      </c>
      <c r="L30" s="19">
        <f t="shared" si="10"/>
        <v>13.333333333333334</v>
      </c>
      <c r="M30" s="19">
        <v>4</v>
      </c>
      <c r="N30" s="19">
        <v>0</v>
      </c>
      <c r="O30" s="19">
        <f t="shared" si="11"/>
        <v>4</v>
      </c>
      <c r="P30" s="19">
        <f t="shared" si="12"/>
        <v>2.2222222222222223</v>
      </c>
      <c r="Q30" s="19">
        <f t="shared" si="13"/>
        <v>15.555555555555557</v>
      </c>
      <c r="R30" s="19">
        <f t="shared" si="14"/>
        <v>7.777777777777779</v>
      </c>
    </row>
    <row r="31" spans="1:18" ht="21.75" customHeight="1">
      <c r="A31" s="11" t="s">
        <v>32</v>
      </c>
      <c r="B31" s="10">
        <v>0</v>
      </c>
      <c r="C31" s="10">
        <v>0</v>
      </c>
      <c r="D31" s="10">
        <f t="shared" si="7"/>
        <v>0</v>
      </c>
      <c r="E31" s="10">
        <v>0</v>
      </c>
      <c r="F31" s="10">
        <v>0</v>
      </c>
      <c r="G31" s="10">
        <f t="shared" si="8"/>
        <v>0</v>
      </c>
      <c r="H31" s="10">
        <f t="shared" si="9"/>
        <v>0</v>
      </c>
      <c r="I31" s="10">
        <v>8</v>
      </c>
      <c r="J31" s="10">
        <v>9</v>
      </c>
      <c r="K31" s="10">
        <f>SUM(I31:J31)</f>
        <v>17</v>
      </c>
      <c r="L31" s="10">
        <f t="shared" si="10"/>
        <v>28.333333333333332</v>
      </c>
      <c r="M31" s="24">
        <v>8</v>
      </c>
      <c r="N31" s="24">
        <v>10</v>
      </c>
      <c r="O31" s="24">
        <f t="shared" si="11"/>
        <v>18</v>
      </c>
      <c r="P31" s="24">
        <f t="shared" si="12"/>
        <v>10</v>
      </c>
      <c r="Q31" s="24">
        <f t="shared" si="13"/>
        <v>38.33333333333333</v>
      </c>
      <c r="R31" s="24">
        <f t="shared" si="14"/>
        <v>19.166666666666664</v>
      </c>
    </row>
    <row r="32" spans="1:18" ht="21.75" customHeight="1">
      <c r="A32" s="27" t="s">
        <v>78</v>
      </c>
      <c r="B32" s="28">
        <v>0</v>
      </c>
      <c r="C32" s="28">
        <v>0</v>
      </c>
      <c r="D32" s="28">
        <f t="shared" si="7"/>
        <v>0</v>
      </c>
      <c r="E32" s="28">
        <v>0</v>
      </c>
      <c r="F32" s="28">
        <v>0</v>
      </c>
      <c r="G32" s="28">
        <f t="shared" si="8"/>
        <v>0</v>
      </c>
      <c r="H32" s="28">
        <f t="shared" si="9"/>
        <v>0</v>
      </c>
      <c r="I32" s="28">
        <v>0</v>
      </c>
      <c r="J32" s="28">
        <v>0</v>
      </c>
      <c r="K32" s="28">
        <f>SUM(I32:J32)</f>
        <v>0</v>
      </c>
      <c r="L32" s="28">
        <f t="shared" si="10"/>
        <v>0</v>
      </c>
      <c r="M32" s="28">
        <v>0</v>
      </c>
      <c r="N32" s="28">
        <v>36</v>
      </c>
      <c r="O32" s="17">
        <f t="shared" si="11"/>
        <v>36</v>
      </c>
      <c r="P32" s="17">
        <f t="shared" si="12"/>
        <v>20</v>
      </c>
      <c r="Q32" s="17">
        <f t="shared" si="13"/>
        <v>20</v>
      </c>
      <c r="R32" s="17">
        <f t="shared" si="14"/>
        <v>10</v>
      </c>
    </row>
    <row r="33" spans="1:18" ht="21.75" customHeight="1">
      <c r="A33" s="6" t="s">
        <v>94</v>
      </c>
      <c r="B33" s="15">
        <f aca="true" t="shared" si="15" ref="B33:R33">SUM(B34:B35)</f>
        <v>0</v>
      </c>
      <c r="C33" s="15">
        <f t="shared" si="15"/>
        <v>0</v>
      </c>
      <c r="D33" s="15">
        <f t="shared" si="15"/>
        <v>0</v>
      </c>
      <c r="E33" s="15">
        <f t="shared" si="15"/>
        <v>0</v>
      </c>
      <c r="F33" s="15">
        <f t="shared" si="15"/>
        <v>0</v>
      </c>
      <c r="G33" s="15">
        <f t="shared" si="15"/>
        <v>0</v>
      </c>
      <c r="H33" s="15">
        <f t="shared" si="15"/>
        <v>0</v>
      </c>
      <c r="I33" s="15">
        <f t="shared" si="15"/>
        <v>14</v>
      </c>
      <c r="J33" s="15">
        <f t="shared" si="15"/>
        <v>9</v>
      </c>
      <c r="K33" s="15">
        <f t="shared" si="15"/>
        <v>23</v>
      </c>
      <c r="L33" s="15">
        <f t="shared" si="15"/>
        <v>38.333333333333336</v>
      </c>
      <c r="M33" s="15">
        <f t="shared" si="15"/>
        <v>14</v>
      </c>
      <c r="N33" s="15">
        <f t="shared" si="15"/>
        <v>24</v>
      </c>
      <c r="O33" s="15">
        <f t="shared" si="15"/>
        <v>38</v>
      </c>
      <c r="P33" s="15">
        <f t="shared" si="15"/>
        <v>21.11111111111111</v>
      </c>
      <c r="Q33" s="15">
        <f t="shared" si="15"/>
        <v>59.44444444444444</v>
      </c>
      <c r="R33" s="15">
        <f t="shared" si="15"/>
        <v>29.72222222222222</v>
      </c>
    </row>
    <row r="34" spans="1:18" ht="21.75" customHeight="1">
      <c r="A34" s="11" t="s">
        <v>24</v>
      </c>
      <c r="B34" s="10">
        <v>0</v>
      </c>
      <c r="C34" s="10">
        <v>0</v>
      </c>
      <c r="D34" s="10">
        <f>SUM(B34:C34)</f>
        <v>0</v>
      </c>
      <c r="E34" s="10">
        <v>0</v>
      </c>
      <c r="F34" s="10">
        <v>0</v>
      </c>
      <c r="G34" s="10">
        <f>SUM(E34:F34)</f>
        <v>0</v>
      </c>
      <c r="H34" s="10">
        <f>G34/3</f>
        <v>0</v>
      </c>
      <c r="I34" s="10">
        <v>10</v>
      </c>
      <c r="J34" s="10">
        <v>9</v>
      </c>
      <c r="K34" s="10">
        <f>SUM(I34:J34)</f>
        <v>19</v>
      </c>
      <c r="L34" s="10">
        <f>K34*10/6</f>
        <v>31.666666666666668</v>
      </c>
      <c r="M34" s="10">
        <v>10</v>
      </c>
      <c r="N34" s="10">
        <v>24</v>
      </c>
      <c r="O34" s="10">
        <f>SUM(M34:N34)</f>
        <v>34</v>
      </c>
      <c r="P34" s="10">
        <f>O34*10/18</f>
        <v>18.88888888888889</v>
      </c>
      <c r="Q34" s="10">
        <f>D34+H34+L34+P34</f>
        <v>50.55555555555556</v>
      </c>
      <c r="R34" s="10">
        <f>Q34/2</f>
        <v>25.27777777777778</v>
      </c>
    </row>
    <row r="35" spans="1:18" ht="21.75" customHeight="1">
      <c r="A35" s="25" t="s">
        <v>119</v>
      </c>
      <c r="B35" s="26">
        <v>0</v>
      </c>
      <c r="C35" s="26">
        <v>0</v>
      </c>
      <c r="D35" s="26">
        <f>SUM(B35:C35)</f>
        <v>0</v>
      </c>
      <c r="E35" s="26">
        <v>0</v>
      </c>
      <c r="F35" s="26">
        <v>0</v>
      </c>
      <c r="G35" s="26">
        <f>SUM(E35:F35)</f>
        <v>0</v>
      </c>
      <c r="H35" s="26">
        <f>G35/3</f>
        <v>0</v>
      </c>
      <c r="I35" s="26">
        <v>4</v>
      </c>
      <c r="J35" s="26">
        <v>0</v>
      </c>
      <c r="K35" s="26">
        <f>SUM(I35:J35)</f>
        <v>4</v>
      </c>
      <c r="L35" s="26">
        <f>K35*10/6</f>
        <v>6.666666666666667</v>
      </c>
      <c r="M35" s="26">
        <v>4</v>
      </c>
      <c r="N35" s="26">
        <v>0</v>
      </c>
      <c r="O35" s="26">
        <f>SUM(M35:N35)</f>
        <v>4</v>
      </c>
      <c r="P35" s="26">
        <f>O35*10/18</f>
        <v>2.2222222222222223</v>
      </c>
      <c r="Q35" s="26">
        <f>D35+H35+L35+P35</f>
        <v>8.88888888888889</v>
      </c>
      <c r="R35" s="26">
        <f>Q35/2</f>
        <v>4.444444444444445</v>
      </c>
    </row>
    <row r="36" spans="1:18" ht="21.75" customHeight="1">
      <c r="A36" s="6" t="s">
        <v>95</v>
      </c>
      <c r="B36" s="15">
        <f aca="true" t="shared" si="16" ref="B36:R36">B37</f>
        <v>0</v>
      </c>
      <c r="C36" s="15">
        <f t="shared" si="16"/>
        <v>4.5</v>
      </c>
      <c r="D36" s="15">
        <f t="shared" si="16"/>
        <v>4.5</v>
      </c>
      <c r="E36" s="15">
        <f t="shared" si="16"/>
        <v>0</v>
      </c>
      <c r="F36" s="15">
        <f t="shared" si="16"/>
        <v>0</v>
      </c>
      <c r="G36" s="15">
        <f t="shared" si="16"/>
        <v>0</v>
      </c>
      <c r="H36" s="15">
        <f t="shared" si="16"/>
        <v>0</v>
      </c>
      <c r="I36" s="15">
        <f t="shared" si="16"/>
        <v>9</v>
      </c>
      <c r="J36" s="15">
        <f t="shared" si="16"/>
        <v>6</v>
      </c>
      <c r="K36" s="15">
        <f t="shared" si="16"/>
        <v>8</v>
      </c>
      <c r="L36" s="15">
        <f t="shared" si="16"/>
        <v>13.333333333333334</v>
      </c>
      <c r="M36" s="15">
        <f t="shared" si="16"/>
        <v>6</v>
      </c>
      <c r="N36" s="15">
        <f t="shared" si="16"/>
        <v>6</v>
      </c>
      <c r="O36" s="15">
        <f t="shared" si="16"/>
        <v>12</v>
      </c>
      <c r="P36" s="15">
        <f t="shared" si="16"/>
        <v>6.666666666666667</v>
      </c>
      <c r="Q36" s="15">
        <f t="shared" si="16"/>
        <v>24.500000000000004</v>
      </c>
      <c r="R36" s="15">
        <f t="shared" si="16"/>
        <v>12.250000000000002</v>
      </c>
    </row>
    <row r="37" spans="1:18" ht="21.75" customHeight="1">
      <c r="A37" s="20" t="s">
        <v>22</v>
      </c>
      <c r="B37" s="21">
        <v>0</v>
      </c>
      <c r="C37" s="21">
        <v>4.5</v>
      </c>
      <c r="D37" s="21">
        <f>SUM(B37:C37)</f>
        <v>4.5</v>
      </c>
      <c r="E37" s="21">
        <v>0</v>
      </c>
      <c r="F37" s="21">
        <v>0</v>
      </c>
      <c r="G37" s="21">
        <f>SUM(E37:F37)</f>
        <v>0</v>
      </c>
      <c r="H37" s="21">
        <f>G37/3</f>
        <v>0</v>
      </c>
      <c r="I37" s="21">
        <v>9</v>
      </c>
      <c r="J37" s="21">
        <v>6</v>
      </c>
      <c r="K37" s="21">
        <v>8</v>
      </c>
      <c r="L37" s="21">
        <f>K37*10/6</f>
        <v>13.333333333333334</v>
      </c>
      <c r="M37" s="21">
        <v>6</v>
      </c>
      <c r="N37" s="21">
        <v>6</v>
      </c>
      <c r="O37" s="10">
        <f>SUM(M37:N37)</f>
        <v>12</v>
      </c>
      <c r="P37" s="10">
        <f>O37*10/18</f>
        <v>6.666666666666667</v>
      </c>
      <c r="Q37" s="10">
        <f>D37+H37+L37+P37</f>
        <v>24.500000000000004</v>
      </c>
      <c r="R37" s="10">
        <f>Q37/2</f>
        <v>12.250000000000002</v>
      </c>
    </row>
    <row r="38" spans="1:18" ht="21.75" customHeight="1">
      <c r="A38" s="16" t="s">
        <v>78</v>
      </c>
      <c r="B38" s="17">
        <v>0</v>
      </c>
      <c r="C38" s="17">
        <v>0</v>
      </c>
      <c r="D38" s="17">
        <f>SUM(B38:C38)</f>
        <v>0</v>
      </c>
      <c r="E38" s="17">
        <v>0</v>
      </c>
      <c r="F38" s="17">
        <v>0</v>
      </c>
      <c r="G38" s="17">
        <f>SUM(E38:F38)</f>
        <v>0</v>
      </c>
      <c r="H38" s="17">
        <f>G38/3</f>
        <v>0</v>
      </c>
      <c r="I38" s="17">
        <v>0</v>
      </c>
      <c r="J38" s="17">
        <v>0</v>
      </c>
      <c r="K38" s="17">
        <v>8</v>
      </c>
      <c r="L38" s="17">
        <f>K38*10/6</f>
        <v>13.333333333333334</v>
      </c>
      <c r="M38" s="17">
        <v>9</v>
      </c>
      <c r="N38" s="17">
        <v>27</v>
      </c>
      <c r="O38" s="17">
        <f>SUM(M38:N38)</f>
        <v>36</v>
      </c>
      <c r="P38" s="17">
        <f>O38*10/18</f>
        <v>20</v>
      </c>
      <c r="Q38" s="17">
        <f>D38+H38+L38+P38</f>
        <v>33.333333333333336</v>
      </c>
      <c r="R38" s="17">
        <f>Q38/2</f>
        <v>16.666666666666668</v>
      </c>
    </row>
    <row r="39" spans="1:18" ht="21.75" customHeight="1">
      <c r="A39" s="6" t="s">
        <v>93</v>
      </c>
      <c r="B39" s="15">
        <f>B40</f>
        <v>0</v>
      </c>
      <c r="C39" s="15">
        <f aca="true" t="shared" si="17" ref="C39:R39">C40</f>
        <v>0</v>
      </c>
      <c r="D39" s="15">
        <f t="shared" si="17"/>
        <v>0</v>
      </c>
      <c r="E39" s="15">
        <f t="shared" si="17"/>
        <v>0</v>
      </c>
      <c r="F39" s="15">
        <f t="shared" si="17"/>
        <v>0</v>
      </c>
      <c r="G39" s="15">
        <f t="shared" si="17"/>
        <v>0</v>
      </c>
      <c r="H39" s="15">
        <f t="shared" si="17"/>
        <v>0</v>
      </c>
      <c r="I39" s="15">
        <f t="shared" si="17"/>
        <v>4</v>
      </c>
      <c r="J39" s="15">
        <f t="shared" si="17"/>
        <v>0</v>
      </c>
      <c r="K39" s="15">
        <f t="shared" si="17"/>
        <v>4</v>
      </c>
      <c r="L39" s="15">
        <f t="shared" si="17"/>
        <v>6.666666666666667</v>
      </c>
      <c r="M39" s="15">
        <f t="shared" si="17"/>
        <v>4</v>
      </c>
      <c r="N39" s="15">
        <f t="shared" si="17"/>
        <v>0</v>
      </c>
      <c r="O39" s="15">
        <f t="shared" si="17"/>
        <v>4</v>
      </c>
      <c r="P39" s="15">
        <f t="shared" si="17"/>
        <v>2.2222222222222223</v>
      </c>
      <c r="Q39" s="15">
        <f t="shared" si="17"/>
        <v>8.88888888888889</v>
      </c>
      <c r="R39" s="15">
        <f t="shared" si="17"/>
        <v>4.444444444444445</v>
      </c>
    </row>
    <row r="40" spans="1:18" ht="21.75" customHeight="1">
      <c r="A40" s="22" t="s">
        <v>119</v>
      </c>
      <c r="B40" s="71">
        <v>0</v>
      </c>
      <c r="C40" s="71">
        <v>0</v>
      </c>
      <c r="D40" s="71">
        <f>SUM(B40:C40)</f>
        <v>0</v>
      </c>
      <c r="E40" s="71">
        <v>0</v>
      </c>
      <c r="F40" s="71">
        <v>0</v>
      </c>
      <c r="G40" s="71">
        <f>SUM(E40:F40)</f>
        <v>0</v>
      </c>
      <c r="H40" s="23">
        <f>G40/3</f>
        <v>0</v>
      </c>
      <c r="I40" s="71">
        <v>4</v>
      </c>
      <c r="J40" s="71">
        <v>0</v>
      </c>
      <c r="K40" s="71">
        <f>SUM(I40:J40)</f>
        <v>4</v>
      </c>
      <c r="L40" s="23">
        <f>K40*10/6</f>
        <v>6.666666666666667</v>
      </c>
      <c r="M40" s="71">
        <v>4</v>
      </c>
      <c r="N40" s="71">
        <v>0</v>
      </c>
      <c r="O40" s="23">
        <f>SUM(M40:N40)</f>
        <v>4</v>
      </c>
      <c r="P40" s="23">
        <f>O40*10/18</f>
        <v>2.2222222222222223</v>
      </c>
      <c r="Q40" s="23">
        <f>D40+H40+L40+P40</f>
        <v>8.88888888888889</v>
      </c>
      <c r="R40" s="23">
        <f>Q40/2</f>
        <v>4.444444444444445</v>
      </c>
    </row>
    <row r="41" spans="1:18" ht="21.75" customHeight="1">
      <c r="A41" s="68"/>
      <c r="B41" s="69"/>
      <c r="C41" s="69"/>
      <c r="D41" s="69"/>
      <c r="E41" s="69"/>
      <c r="F41" s="69"/>
      <c r="G41" s="69"/>
      <c r="H41" s="70"/>
      <c r="I41" s="69"/>
      <c r="J41" s="69"/>
      <c r="K41" s="69"/>
      <c r="L41" s="70"/>
      <c r="M41" s="69"/>
      <c r="N41" s="69"/>
      <c r="O41" s="70"/>
      <c r="P41" s="70"/>
      <c r="Q41" s="70"/>
      <c r="R41" s="70"/>
    </row>
    <row r="42" spans="1:18" ht="21.75" customHeight="1">
      <c r="A42" s="68"/>
      <c r="B42" s="69"/>
      <c r="C42" s="69"/>
      <c r="D42" s="69"/>
      <c r="E42" s="69"/>
      <c r="F42" s="69"/>
      <c r="G42" s="69"/>
      <c r="H42" s="70"/>
      <c r="I42" s="69"/>
      <c r="J42" s="69"/>
      <c r="K42" s="69"/>
      <c r="L42" s="70"/>
      <c r="M42" s="69"/>
      <c r="N42" s="69"/>
      <c r="O42" s="70"/>
      <c r="P42" s="70"/>
      <c r="Q42" s="70"/>
      <c r="R42" s="70"/>
    </row>
    <row r="43" spans="1:18" ht="21.75" customHeight="1">
      <c r="A43" s="73" t="s">
        <v>123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1:18" ht="21.75" customHeight="1">
      <c r="A44" s="2"/>
      <c r="B44" s="75" t="s">
        <v>0</v>
      </c>
      <c r="C44" s="75"/>
      <c r="D44" s="75"/>
      <c r="E44" s="75"/>
      <c r="F44" s="75"/>
      <c r="G44" s="76"/>
      <c r="H44" s="48" t="s">
        <v>1</v>
      </c>
      <c r="I44" s="75" t="s">
        <v>2</v>
      </c>
      <c r="J44" s="75"/>
      <c r="K44" s="75"/>
      <c r="L44" s="75"/>
      <c r="M44" s="75"/>
      <c r="N44" s="75"/>
      <c r="O44" s="76"/>
      <c r="P44" s="48" t="s">
        <v>3</v>
      </c>
      <c r="Q44" s="48" t="s">
        <v>4</v>
      </c>
      <c r="R44" s="48"/>
    </row>
    <row r="45" spans="1:18" ht="21.75" customHeight="1">
      <c r="A45" s="2" t="s">
        <v>5</v>
      </c>
      <c r="B45" s="77" t="s">
        <v>6</v>
      </c>
      <c r="C45" s="76"/>
      <c r="D45" s="48" t="s">
        <v>4</v>
      </c>
      <c r="E45" s="77" t="s">
        <v>7</v>
      </c>
      <c r="F45" s="76"/>
      <c r="G45" s="48" t="s">
        <v>4</v>
      </c>
      <c r="H45" s="2" t="s">
        <v>8</v>
      </c>
      <c r="I45" s="77" t="s">
        <v>6</v>
      </c>
      <c r="J45" s="76"/>
      <c r="K45" s="49" t="s">
        <v>4</v>
      </c>
      <c r="L45" s="50" t="s">
        <v>9</v>
      </c>
      <c r="M45" s="77" t="s">
        <v>7</v>
      </c>
      <c r="N45" s="76"/>
      <c r="O45" s="49" t="s">
        <v>4</v>
      </c>
      <c r="P45" s="2" t="s">
        <v>10</v>
      </c>
      <c r="Q45" s="2" t="s">
        <v>6</v>
      </c>
      <c r="R45" s="2" t="s">
        <v>11</v>
      </c>
    </row>
    <row r="46" spans="1:18" ht="21.75" customHeight="1">
      <c r="A46" s="51"/>
      <c r="B46" s="52" t="s">
        <v>98</v>
      </c>
      <c r="C46" s="52" t="s">
        <v>110</v>
      </c>
      <c r="D46" s="53"/>
      <c r="E46" s="52" t="s">
        <v>98</v>
      </c>
      <c r="F46" s="52" t="s">
        <v>110</v>
      </c>
      <c r="G46" s="53"/>
      <c r="H46" s="53" t="s">
        <v>6</v>
      </c>
      <c r="I46" s="52" t="s">
        <v>98</v>
      </c>
      <c r="J46" s="52" t="s">
        <v>110</v>
      </c>
      <c r="K46" s="53"/>
      <c r="L46" s="53" t="s">
        <v>12</v>
      </c>
      <c r="M46" s="52" t="s">
        <v>98</v>
      </c>
      <c r="N46" s="52" t="s">
        <v>110</v>
      </c>
      <c r="O46" s="53"/>
      <c r="P46" s="54" t="s">
        <v>12</v>
      </c>
      <c r="Q46" s="54" t="s">
        <v>12</v>
      </c>
      <c r="R46" s="54"/>
    </row>
    <row r="47" spans="1:18" ht="21.75" customHeight="1">
      <c r="A47" s="34" t="s">
        <v>92</v>
      </c>
      <c r="B47" s="41">
        <f aca="true" t="shared" si="18" ref="B47:R47">SUM(B48:B50)</f>
        <v>0</v>
      </c>
      <c r="C47" s="41">
        <f t="shared" si="18"/>
        <v>0</v>
      </c>
      <c r="D47" s="41">
        <f t="shared" si="18"/>
        <v>0</v>
      </c>
      <c r="E47" s="41">
        <f t="shared" si="18"/>
        <v>0</v>
      </c>
      <c r="F47" s="41">
        <f t="shared" si="18"/>
        <v>0</v>
      </c>
      <c r="G47" s="41">
        <f t="shared" si="18"/>
        <v>0</v>
      </c>
      <c r="H47" s="41">
        <f t="shared" si="18"/>
        <v>0</v>
      </c>
      <c r="I47" s="41">
        <f t="shared" si="18"/>
        <v>69</v>
      </c>
      <c r="J47" s="41">
        <f t="shared" si="18"/>
        <v>0</v>
      </c>
      <c r="K47" s="41">
        <f t="shared" si="18"/>
        <v>69</v>
      </c>
      <c r="L47" s="41">
        <f t="shared" si="18"/>
        <v>115</v>
      </c>
      <c r="M47" s="41">
        <f t="shared" si="18"/>
        <v>18</v>
      </c>
      <c r="N47" s="41">
        <f t="shared" si="18"/>
        <v>0</v>
      </c>
      <c r="O47" s="41">
        <f t="shared" si="18"/>
        <v>18</v>
      </c>
      <c r="P47" s="41">
        <f t="shared" si="18"/>
        <v>10</v>
      </c>
      <c r="Q47" s="41">
        <f t="shared" si="18"/>
        <v>124.99999999999999</v>
      </c>
      <c r="R47" s="41">
        <f t="shared" si="18"/>
        <v>62.49999999999999</v>
      </c>
    </row>
    <row r="48" spans="1:18" ht="21.75" customHeight="1">
      <c r="A48" s="11" t="s">
        <v>34</v>
      </c>
      <c r="B48" s="10">
        <v>0</v>
      </c>
      <c r="C48" s="10">
        <v>0</v>
      </c>
      <c r="D48" s="10">
        <f>SUM(B48:C48)</f>
        <v>0</v>
      </c>
      <c r="E48" s="10">
        <v>0</v>
      </c>
      <c r="F48" s="10">
        <v>0</v>
      </c>
      <c r="G48" s="10">
        <f>SUM(E48:F48)</f>
        <v>0</v>
      </c>
      <c r="H48" s="10">
        <f>G48/3</f>
        <v>0</v>
      </c>
      <c r="I48" s="10">
        <v>65</v>
      </c>
      <c r="J48" s="10">
        <v>0</v>
      </c>
      <c r="K48" s="10">
        <f>SUM(I48:J48)</f>
        <v>65</v>
      </c>
      <c r="L48" s="10">
        <f>K48*10/6</f>
        <v>108.33333333333333</v>
      </c>
      <c r="M48" s="10">
        <v>14</v>
      </c>
      <c r="N48" s="10">
        <v>0</v>
      </c>
      <c r="O48" s="24">
        <f aca="true" t="shared" si="19" ref="O48:O53">SUM(M48:N48)</f>
        <v>14</v>
      </c>
      <c r="P48" s="24">
        <f aca="true" t="shared" si="20" ref="P48:P53">O48*10/18</f>
        <v>7.777777777777778</v>
      </c>
      <c r="Q48" s="24">
        <f aca="true" t="shared" si="21" ref="Q48:Q53">D48+H48+L48+P48</f>
        <v>116.1111111111111</v>
      </c>
      <c r="R48" s="24">
        <f aca="true" t="shared" si="22" ref="R48:R53">Q48/2</f>
        <v>58.05555555555555</v>
      </c>
    </row>
    <row r="49" spans="1:18" ht="21.75" customHeight="1">
      <c r="A49" s="18" t="s">
        <v>119</v>
      </c>
      <c r="B49" s="19">
        <v>0</v>
      </c>
      <c r="C49" s="19">
        <v>0</v>
      </c>
      <c r="D49" s="19">
        <f>SUM(B49:C49)</f>
        <v>0</v>
      </c>
      <c r="E49" s="19">
        <v>0</v>
      </c>
      <c r="F49" s="19">
        <v>0</v>
      </c>
      <c r="G49" s="19">
        <f>SUM(E49:F49)</f>
        <v>0</v>
      </c>
      <c r="H49" s="19">
        <f>G49/3</f>
        <v>0</v>
      </c>
      <c r="I49" s="19">
        <v>4</v>
      </c>
      <c r="J49" s="19">
        <v>0</v>
      </c>
      <c r="K49" s="19">
        <f>SUM(I49:J49)</f>
        <v>4</v>
      </c>
      <c r="L49" s="19">
        <f>K49*10/6</f>
        <v>6.666666666666667</v>
      </c>
      <c r="M49" s="19">
        <v>4</v>
      </c>
      <c r="N49" s="19">
        <v>0</v>
      </c>
      <c r="O49" s="19">
        <f t="shared" si="19"/>
        <v>4</v>
      </c>
      <c r="P49" s="19">
        <f t="shared" si="20"/>
        <v>2.2222222222222223</v>
      </c>
      <c r="Q49" s="19">
        <f t="shared" si="21"/>
        <v>8.88888888888889</v>
      </c>
      <c r="R49" s="19">
        <f t="shared" si="22"/>
        <v>4.444444444444445</v>
      </c>
    </row>
    <row r="50" spans="1:18" ht="21.75" customHeight="1">
      <c r="A50" s="8" t="s">
        <v>89</v>
      </c>
      <c r="B50" s="24">
        <v>0</v>
      </c>
      <c r="C50" s="24">
        <v>0</v>
      </c>
      <c r="D50" s="24">
        <f>SUM(B50:C50)</f>
        <v>0</v>
      </c>
      <c r="E50" s="24">
        <v>0</v>
      </c>
      <c r="F50" s="24">
        <v>0</v>
      </c>
      <c r="G50" s="24">
        <f>SUM(E50:F50)</f>
        <v>0</v>
      </c>
      <c r="H50" s="24">
        <f>G50/3</f>
        <v>0</v>
      </c>
      <c r="I50" s="24">
        <v>0</v>
      </c>
      <c r="J50" s="24">
        <v>0</v>
      </c>
      <c r="K50" s="24">
        <f>SUM(I50:J50)</f>
        <v>0</v>
      </c>
      <c r="L50" s="24">
        <f>K50*10/6</f>
        <v>0</v>
      </c>
      <c r="M50" s="24">
        <v>0</v>
      </c>
      <c r="N50" s="24">
        <v>0</v>
      </c>
      <c r="O50" s="24">
        <f t="shared" si="19"/>
        <v>0</v>
      </c>
      <c r="P50" s="24">
        <f t="shared" si="20"/>
        <v>0</v>
      </c>
      <c r="Q50" s="24">
        <f t="shared" si="21"/>
        <v>0</v>
      </c>
      <c r="R50" s="24">
        <f t="shared" si="22"/>
        <v>0</v>
      </c>
    </row>
    <row r="51" spans="1:18" ht="21.75" customHeight="1">
      <c r="A51" s="27" t="s">
        <v>124</v>
      </c>
      <c r="B51" s="28">
        <v>0</v>
      </c>
      <c r="C51" s="28">
        <v>0</v>
      </c>
      <c r="D51" s="28">
        <f>SUM(B51:C51)</f>
        <v>0</v>
      </c>
      <c r="E51" s="28">
        <v>0</v>
      </c>
      <c r="F51" s="28">
        <v>0</v>
      </c>
      <c r="G51" s="28">
        <f>SUM(E51:F51)</f>
        <v>0</v>
      </c>
      <c r="H51" s="28">
        <f>G51/3</f>
        <v>0</v>
      </c>
      <c r="I51" s="28">
        <v>0</v>
      </c>
      <c r="J51" s="28">
        <v>0</v>
      </c>
      <c r="K51" s="28">
        <f>SUM(I51:J51)</f>
        <v>0</v>
      </c>
      <c r="L51" s="28">
        <f>K51*10/6</f>
        <v>0</v>
      </c>
      <c r="M51" s="28">
        <v>6</v>
      </c>
      <c r="N51" s="28">
        <v>0</v>
      </c>
      <c r="O51" s="17">
        <f t="shared" si="19"/>
        <v>6</v>
      </c>
      <c r="P51" s="17">
        <f t="shared" si="20"/>
        <v>3.3333333333333335</v>
      </c>
      <c r="Q51" s="17">
        <f t="shared" si="21"/>
        <v>3.3333333333333335</v>
      </c>
      <c r="R51" s="17">
        <f t="shared" si="22"/>
        <v>1.6666666666666667</v>
      </c>
    </row>
    <row r="52" spans="1:18" ht="21.75" customHeight="1">
      <c r="A52" s="12" t="s">
        <v>35</v>
      </c>
      <c r="B52" s="38">
        <f aca="true" t="shared" si="23" ref="B52:R52">B53</f>
        <v>60</v>
      </c>
      <c r="C52" s="38">
        <f t="shared" si="23"/>
        <v>70</v>
      </c>
      <c r="D52" s="38">
        <f t="shared" si="23"/>
        <v>130</v>
      </c>
      <c r="E52" s="38">
        <f t="shared" si="23"/>
        <v>0</v>
      </c>
      <c r="F52" s="38">
        <f t="shared" si="23"/>
        <v>6</v>
      </c>
      <c r="G52" s="38">
        <f t="shared" si="23"/>
        <v>6</v>
      </c>
      <c r="H52" s="38">
        <f t="shared" si="23"/>
        <v>2</v>
      </c>
      <c r="I52" s="38">
        <f t="shared" si="23"/>
        <v>0</v>
      </c>
      <c r="J52" s="38">
        <f t="shared" si="23"/>
        <v>0</v>
      </c>
      <c r="K52" s="38">
        <f t="shared" si="23"/>
        <v>0</v>
      </c>
      <c r="L52" s="38">
        <f t="shared" si="23"/>
        <v>0</v>
      </c>
      <c r="M52" s="38">
        <f t="shared" si="23"/>
        <v>0</v>
      </c>
      <c r="N52" s="38">
        <f t="shared" si="23"/>
        <v>0</v>
      </c>
      <c r="O52" s="38">
        <f t="shared" si="23"/>
        <v>0</v>
      </c>
      <c r="P52" s="38">
        <f t="shared" si="23"/>
        <v>0</v>
      </c>
      <c r="Q52" s="38">
        <f t="shared" si="23"/>
        <v>132</v>
      </c>
      <c r="R52" s="38">
        <f t="shared" si="23"/>
        <v>66</v>
      </c>
    </row>
    <row r="53" spans="1:18" ht="21.75" customHeight="1">
      <c r="A53" s="20" t="s">
        <v>36</v>
      </c>
      <c r="B53" s="21">
        <v>60</v>
      </c>
      <c r="C53" s="21">
        <v>70</v>
      </c>
      <c r="D53" s="21">
        <f>SUM(B53:C53)</f>
        <v>130</v>
      </c>
      <c r="E53" s="21">
        <v>0</v>
      </c>
      <c r="F53" s="21">
        <v>6</v>
      </c>
      <c r="G53" s="21">
        <f>SUM(E53:F53)</f>
        <v>6</v>
      </c>
      <c r="H53" s="21">
        <f>G53/3</f>
        <v>2</v>
      </c>
      <c r="I53" s="21">
        <v>0</v>
      </c>
      <c r="J53" s="21">
        <v>0</v>
      </c>
      <c r="K53" s="21">
        <f>SUM(I53:J53)</f>
        <v>0</v>
      </c>
      <c r="L53" s="21">
        <f>K53*10/6</f>
        <v>0</v>
      </c>
      <c r="M53" s="64">
        <v>0</v>
      </c>
      <c r="N53" s="64">
        <v>0</v>
      </c>
      <c r="O53" s="64">
        <f t="shared" si="19"/>
        <v>0</v>
      </c>
      <c r="P53" s="64">
        <f t="shared" si="20"/>
        <v>0</v>
      </c>
      <c r="Q53" s="64">
        <f t="shared" si="21"/>
        <v>132</v>
      </c>
      <c r="R53" s="64">
        <f t="shared" si="22"/>
        <v>66</v>
      </c>
    </row>
    <row r="54" spans="1:18" ht="21.75" customHeight="1">
      <c r="A54" s="12" t="s">
        <v>42</v>
      </c>
      <c r="B54" s="13">
        <f aca="true" t="shared" si="24" ref="B54:R54">B55+B60+B68+B74</f>
        <v>24.5</v>
      </c>
      <c r="C54" s="13">
        <f t="shared" si="24"/>
        <v>16</v>
      </c>
      <c r="D54" s="13">
        <f t="shared" si="24"/>
        <v>40.5</v>
      </c>
      <c r="E54" s="13">
        <f t="shared" si="24"/>
        <v>0</v>
      </c>
      <c r="F54" s="13">
        <f t="shared" si="24"/>
        <v>2</v>
      </c>
      <c r="G54" s="13">
        <f t="shared" si="24"/>
        <v>2</v>
      </c>
      <c r="H54" s="13">
        <f t="shared" si="24"/>
        <v>0.6666666666666666</v>
      </c>
      <c r="I54" s="13">
        <f t="shared" si="24"/>
        <v>32</v>
      </c>
      <c r="J54" s="13">
        <f t="shared" si="24"/>
        <v>18</v>
      </c>
      <c r="K54" s="13">
        <f t="shared" si="24"/>
        <v>50</v>
      </c>
      <c r="L54" s="13">
        <f t="shared" si="24"/>
        <v>83.33333333333333</v>
      </c>
      <c r="M54" s="13">
        <f t="shared" si="24"/>
        <v>10</v>
      </c>
      <c r="N54" s="13">
        <f t="shared" si="24"/>
        <v>6</v>
      </c>
      <c r="O54" s="13">
        <f t="shared" si="24"/>
        <v>16</v>
      </c>
      <c r="P54" s="13">
        <f t="shared" si="24"/>
        <v>8.88888888888889</v>
      </c>
      <c r="Q54" s="13">
        <f t="shared" si="24"/>
        <v>133.3888888888889</v>
      </c>
      <c r="R54" s="13">
        <f t="shared" si="24"/>
        <v>66.69444444444446</v>
      </c>
    </row>
    <row r="55" spans="1:18" ht="21.75" customHeight="1">
      <c r="A55" s="6" t="s">
        <v>44</v>
      </c>
      <c r="B55" s="15">
        <f>SUM(B56:B59)</f>
        <v>14.5</v>
      </c>
      <c r="C55" s="15">
        <f aca="true" t="shared" si="25" ref="C55:R55">SUM(C56:C59)</f>
        <v>2</v>
      </c>
      <c r="D55" s="15">
        <f t="shared" si="25"/>
        <v>16.5</v>
      </c>
      <c r="E55" s="15">
        <f t="shared" si="25"/>
        <v>0</v>
      </c>
      <c r="F55" s="15">
        <f t="shared" si="25"/>
        <v>0</v>
      </c>
      <c r="G55" s="15">
        <f t="shared" si="25"/>
        <v>0</v>
      </c>
      <c r="H55" s="15">
        <f t="shared" si="25"/>
        <v>0</v>
      </c>
      <c r="I55" s="15">
        <f t="shared" si="25"/>
        <v>0</v>
      </c>
      <c r="J55" s="15">
        <f t="shared" si="25"/>
        <v>0</v>
      </c>
      <c r="K55" s="15">
        <f t="shared" si="25"/>
        <v>0</v>
      </c>
      <c r="L55" s="15">
        <f t="shared" si="25"/>
        <v>0</v>
      </c>
      <c r="M55" s="15">
        <f t="shared" si="25"/>
        <v>0</v>
      </c>
      <c r="N55" s="15">
        <f t="shared" si="25"/>
        <v>0</v>
      </c>
      <c r="O55" s="15">
        <f t="shared" si="25"/>
        <v>0</v>
      </c>
      <c r="P55" s="15">
        <f t="shared" si="25"/>
        <v>0</v>
      </c>
      <c r="Q55" s="15">
        <f t="shared" si="25"/>
        <v>16.5</v>
      </c>
      <c r="R55" s="15">
        <f t="shared" si="25"/>
        <v>8.25</v>
      </c>
    </row>
    <row r="56" spans="1:18" ht="21.75" customHeight="1">
      <c r="A56" s="11" t="s">
        <v>45</v>
      </c>
      <c r="B56" s="10">
        <v>8.75</v>
      </c>
      <c r="C56" s="10">
        <v>2</v>
      </c>
      <c r="D56" s="10">
        <f>SUM(B56:C56)</f>
        <v>10.75</v>
      </c>
      <c r="E56" s="10">
        <v>0</v>
      </c>
      <c r="F56" s="10">
        <v>0</v>
      </c>
      <c r="G56" s="10">
        <f>SUM(E56:F56)</f>
        <v>0</v>
      </c>
      <c r="H56" s="10">
        <f>G56/3</f>
        <v>0</v>
      </c>
      <c r="I56" s="10">
        <v>0</v>
      </c>
      <c r="J56" s="10">
        <v>0</v>
      </c>
      <c r="K56" s="10">
        <f>SUM(I56:J56)</f>
        <v>0</v>
      </c>
      <c r="L56" s="10">
        <f>K56*10/6</f>
        <v>0</v>
      </c>
      <c r="M56" s="10">
        <v>0</v>
      </c>
      <c r="N56" s="10">
        <v>0</v>
      </c>
      <c r="O56" s="10">
        <f aca="true" t="shared" si="26" ref="O56:O71">SUM(M56:N56)</f>
        <v>0</v>
      </c>
      <c r="P56" s="10">
        <f aca="true" t="shared" si="27" ref="P56:P73">O56*10/18</f>
        <v>0</v>
      </c>
      <c r="Q56" s="10">
        <f aca="true" t="shared" si="28" ref="Q56:Q71">D56+H56+L56+P56</f>
        <v>10.75</v>
      </c>
      <c r="R56" s="10">
        <f aca="true" t="shared" si="29" ref="R56:R73">Q56/2</f>
        <v>5.375</v>
      </c>
    </row>
    <row r="57" spans="1:18" ht="21.75" customHeight="1">
      <c r="A57" s="11" t="s">
        <v>46</v>
      </c>
      <c r="B57" s="10">
        <v>2.25</v>
      </c>
      <c r="C57" s="10">
        <v>0</v>
      </c>
      <c r="D57" s="10">
        <f>SUM(B57:C57)</f>
        <v>2.25</v>
      </c>
      <c r="E57" s="10">
        <v>0</v>
      </c>
      <c r="F57" s="10">
        <v>0</v>
      </c>
      <c r="G57" s="10">
        <f>SUM(E57:F57)</f>
        <v>0</v>
      </c>
      <c r="H57" s="10">
        <f>G57/3</f>
        <v>0</v>
      </c>
      <c r="I57" s="10">
        <v>0</v>
      </c>
      <c r="J57" s="10">
        <v>0</v>
      </c>
      <c r="K57" s="10">
        <f>SUM(I57:J57)</f>
        <v>0</v>
      </c>
      <c r="L57" s="10">
        <f>K57*10/6</f>
        <v>0</v>
      </c>
      <c r="M57" s="10">
        <v>0</v>
      </c>
      <c r="N57" s="10">
        <v>0</v>
      </c>
      <c r="O57" s="10">
        <f t="shared" si="26"/>
        <v>0</v>
      </c>
      <c r="P57" s="10">
        <f t="shared" si="27"/>
        <v>0</v>
      </c>
      <c r="Q57" s="10">
        <f t="shared" si="28"/>
        <v>2.25</v>
      </c>
      <c r="R57" s="10">
        <f t="shared" si="29"/>
        <v>1.125</v>
      </c>
    </row>
    <row r="58" spans="1:18" ht="21.75" customHeight="1">
      <c r="A58" s="11" t="s">
        <v>48</v>
      </c>
      <c r="B58" s="10">
        <v>0.5</v>
      </c>
      <c r="C58" s="10">
        <v>0</v>
      </c>
      <c r="D58" s="10">
        <f>SUM(B58:C58)</f>
        <v>0.5</v>
      </c>
      <c r="E58" s="10">
        <v>0</v>
      </c>
      <c r="F58" s="10">
        <v>0</v>
      </c>
      <c r="G58" s="10">
        <f>SUM(E58:F58)</f>
        <v>0</v>
      </c>
      <c r="H58" s="10">
        <f>G58/3</f>
        <v>0</v>
      </c>
      <c r="I58" s="10">
        <v>0</v>
      </c>
      <c r="J58" s="10">
        <v>0</v>
      </c>
      <c r="K58" s="10">
        <f>SUM(I58:J58)</f>
        <v>0</v>
      </c>
      <c r="L58" s="10">
        <f>K58*10/6</f>
        <v>0</v>
      </c>
      <c r="M58" s="10">
        <v>0</v>
      </c>
      <c r="N58" s="10">
        <v>0</v>
      </c>
      <c r="O58" s="10">
        <f t="shared" si="26"/>
        <v>0</v>
      </c>
      <c r="P58" s="10">
        <f t="shared" si="27"/>
        <v>0</v>
      </c>
      <c r="Q58" s="10">
        <f t="shared" si="28"/>
        <v>0.5</v>
      </c>
      <c r="R58" s="10">
        <f t="shared" si="29"/>
        <v>0.25</v>
      </c>
    </row>
    <row r="59" spans="1:18" ht="21.75" customHeight="1">
      <c r="A59" s="20" t="s">
        <v>49</v>
      </c>
      <c r="B59" s="21">
        <v>3</v>
      </c>
      <c r="C59" s="21">
        <v>0</v>
      </c>
      <c r="D59" s="10">
        <f>SUM(B59:C59)</f>
        <v>3</v>
      </c>
      <c r="E59" s="21">
        <v>0</v>
      </c>
      <c r="F59" s="21">
        <v>0</v>
      </c>
      <c r="G59" s="10">
        <f>SUM(E59:F59)</f>
        <v>0</v>
      </c>
      <c r="H59" s="10">
        <f>G59/3</f>
        <v>0</v>
      </c>
      <c r="I59" s="21">
        <v>0</v>
      </c>
      <c r="J59" s="21">
        <v>0</v>
      </c>
      <c r="K59" s="10">
        <f>SUM(I59:J59)</f>
        <v>0</v>
      </c>
      <c r="L59" s="10">
        <f>K59*10/6</f>
        <v>0</v>
      </c>
      <c r="M59" s="21">
        <v>0</v>
      </c>
      <c r="N59" s="21">
        <v>0</v>
      </c>
      <c r="O59" s="10">
        <f t="shared" si="26"/>
        <v>0</v>
      </c>
      <c r="P59" s="10">
        <f t="shared" si="27"/>
        <v>0</v>
      </c>
      <c r="Q59" s="10">
        <f t="shared" si="28"/>
        <v>3</v>
      </c>
      <c r="R59" s="10">
        <f t="shared" si="29"/>
        <v>1.5</v>
      </c>
    </row>
    <row r="60" spans="1:18" ht="21.75" customHeight="1">
      <c r="A60" s="6" t="s">
        <v>91</v>
      </c>
      <c r="B60" s="7">
        <f aca="true" t="shared" si="30" ref="B60:R60">B61</f>
        <v>4</v>
      </c>
      <c r="C60" s="7">
        <f t="shared" si="30"/>
        <v>0</v>
      </c>
      <c r="D60" s="7">
        <f t="shared" si="30"/>
        <v>4</v>
      </c>
      <c r="E60" s="7">
        <f t="shared" si="30"/>
        <v>0</v>
      </c>
      <c r="F60" s="7">
        <f t="shared" si="30"/>
        <v>0</v>
      </c>
      <c r="G60" s="7">
        <f t="shared" si="30"/>
        <v>0</v>
      </c>
      <c r="H60" s="7">
        <f t="shared" si="30"/>
        <v>0</v>
      </c>
      <c r="I60" s="7">
        <f t="shared" si="30"/>
        <v>0</v>
      </c>
      <c r="J60" s="7">
        <f t="shared" si="30"/>
        <v>0</v>
      </c>
      <c r="K60" s="7">
        <f t="shared" si="30"/>
        <v>0</v>
      </c>
      <c r="L60" s="7">
        <f t="shared" si="30"/>
        <v>0</v>
      </c>
      <c r="M60" s="7">
        <f t="shared" si="30"/>
        <v>0</v>
      </c>
      <c r="N60" s="7">
        <f t="shared" si="30"/>
        <v>0</v>
      </c>
      <c r="O60" s="7">
        <f t="shared" si="30"/>
        <v>0</v>
      </c>
      <c r="P60" s="7">
        <f t="shared" si="30"/>
        <v>0</v>
      </c>
      <c r="Q60" s="7">
        <f t="shared" si="30"/>
        <v>4</v>
      </c>
      <c r="R60" s="7">
        <f t="shared" si="30"/>
        <v>2</v>
      </c>
    </row>
    <row r="61" spans="1:18" ht="21.75" customHeight="1">
      <c r="A61" s="20" t="s">
        <v>51</v>
      </c>
      <c r="B61" s="21">
        <v>4</v>
      </c>
      <c r="C61" s="21">
        <v>0</v>
      </c>
      <c r="D61" s="21">
        <f>SUM(B61:C61)</f>
        <v>4</v>
      </c>
      <c r="E61" s="21">
        <v>0</v>
      </c>
      <c r="F61" s="21">
        <v>0</v>
      </c>
      <c r="G61" s="21">
        <f>SUM(E61:F61)</f>
        <v>0</v>
      </c>
      <c r="H61" s="21">
        <f>G61/3</f>
        <v>0</v>
      </c>
      <c r="I61" s="21">
        <v>0</v>
      </c>
      <c r="J61" s="21">
        <v>0</v>
      </c>
      <c r="K61" s="21">
        <f>SUM(I61:J61)</f>
        <v>0</v>
      </c>
      <c r="L61" s="21">
        <f>K61*10/6</f>
        <v>0</v>
      </c>
      <c r="M61" s="21">
        <v>0</v>
      </c>
      <c r="N61" s="21">
        <v>0</v>
      </c>
      <c r="O61" s="21">
        <f t="shared" si="26"/>
        <v>0</v>
      </c>
      <c r="P61" s="21">
        <f t="shared" si="27"/>
        <v>0</v>
      </c>
      <c r="Q61" s="21">
        <f t="shared" si="28"/>
        <v>4</v>
      </c>
      <c r="R61" s="21">
        <f t="shared" si="29"/>
        <v>2</v>
      </c>
    </row>
    <row r="62" spans="1:18" ht="21.75" customHeight="1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1:18" ht="21.75" customHeight="1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8" ht="19.5" customHeight="1">
      <c r="A64" s="73" t="s">
        <v>123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1:18" ht="19.5" customHeight="1">
      <c r="A65" s="2"/>
      <c r="B65" s="75" t="s">
        <v>0</v>
      </c>
      <c r="C65" s="75"/>
      <c r="D65" s="75"/>
      <c r="E65" s="75"/>
      <c r="F65" s="75"/>
      <c r="G65" s="76"/>
      <c r="H65" s="48" t="s">
        <v>1</v>
      </c>
      <c r="I65" s="75" t="s">
        <v>2</v>
      </c>
      <c r="J65" s="75"/>
      <c r="K65" s="75"/>
      <c r="L65" s="75"/>
      <c r="M65" s="75"/>
      <c r="N65" s="75"/>
      <c r="O65" s="76"/>
      <c r="P65" s="48" t="s">
        <v>3</v>
      </c>
      <c r="Q65" s="48" t="s">
        <v>4</v>
      </c>
      <c r="R65" s="48"/>
    </row>
    <row r="66" spans="1:18" ht="19.5" customHeight="1">
      <c r="A66" s="2" t="s">
        <v>5</v>
      </c>
      <c r="B66" s="77" t="s">
        <v>6</v>
      </c>
      <c r="C66" s="76"/>
      <c r="D66" s="48" t="s">
        <v>4</v>
      </c>
      <c r="E66" s="77" t="s">
        <v>7</v>
      </c>
      <c r="F66" s="76"/>
      <c r="G66" s="48" t="s">
        <v>4</v>
      </c>
      <c r="H66" s="2" t="s">
        <v>8</v>
      </c>
      <c r="I66" s="77" t="s">
        <v>6</v>
      </c>
      <c r="J66" s="76"/>
      <c r="K66" s="49" t="s">
        <v>4</v>
      </c>
      <c r="L66" s="50" t="s">
        <v>9</v>
      </c>
      <c r="M66" s="77" t="s">
        <v>7</v>
      </c>
      <c r="N66" s="76"/>
      <c r="O66" s="49" t="s">
        <v>4</v>
      </c>
      <c r="P66" s="2" t="s">
        <v>10</v>
      </c>
      <c r="Q66" s="2" t="s">
        <v>6</v>
      </c>
      <c r="R66" s="2" t="s">
        <v>11</v>
      </c>
    </row>
    <row r="67" spans="1:18" ht="19.5" customHeight="1">
      <c r="A67" s="51"/>
      <c r="B67" s="52" t="s">
        <v>98</v>
      </c>
      <c r="C67" s="52" t="s">
        <v>110</v>
      </c>
      <c r="D67" s="53"/>
      <c r="E67" s="52" t="s">
        <v>98</v>
      </c>
      <c r="F67" s="52" t="s">
        <v>110</v>
      </c>
      <c r="G67" s="53"/>
      <c r="H67" s="53" t="s">
        <v>6</v>
      </c>
      <c r="I67" s="52" t="s">
        <v>98</v>
      </c>
      <c r="J67" s="52" t="s">
        <v>110</v>
      </c>
      <c r="K67" s="53"/>
      <c r="L67" s="53" t="s">
        <v>12</v>
      </c>
      <c r="M67" s="52" t="s">
        <v>98</v>
      </c>
      <c r="N67" s="52" t="s">
        <v>110</v>
      </c>
      <c r="O67" s="53"/>
      <c r="P67" s="54" t="s">
        <v>12</v>
      </c>
      <c r="Q67" s="54" t="s">
        <v>12</v>
      </c>
      <c r="R67" s="54"/>
    </row>
    <row r="68" spans="1:18" ht="19.5" customHeight="1">
      <c r="A68" s="6" t="s">
        <v>52</v>
      </c>
      <c r="B68" s="7">
        <f>B69+B71+B73</f>
        <v>3</v>
      </c>
      <c r="C68" s="7">
        <f aca="true" t="shared" si="31" ref="C68:Q68">C69+C71+C73</f>
        <v>2</v>
      </c>
      <c r="D68" s="7">
        <f t="shared" si="31"/>
        <v>5</v>
      </c>
      <c r="E68" s="7">
        <f t="shared" si="31"/>
        <v>0</v>
      </c>
      <c r="F68" s="7">
        <f t="shared" si="31"/>
        <v>2</v>
      </c>
      <c r="G68" s="7">
        <f t="shared" si="31"/>
        <v>2</v>
      </c>
      <c r="H68" s="7">
        <f t="shared" si="31"/>
        <v>0.6666666666666666</v>
      </c>
      <c r="I68" s="7">
        <f t="shared" si="31"/>
        <v>20</v>
      </c>
      <c r="J68" s="7">
        <f t="shared" si="31"/>
        <v>12</v>
      </c>
      <c r="K68" s="7">
        <f t="shared" si="31"/>
        <v>32</v>
      </c>
      <c r="L68" s="7">
        <f t="shared" si="31"/>
        <v>53.33333333333333</v>
      </c>
      <c r="M68" s="7">
        <f t="shared" si="31"/>
        <v>10</v>
      </c>
      <c r="N68" s="7">
        <f t="shared" si="31"/>
        <v>6</v>
      </c>
      <c r="O68" s="7">
        <f t="shared" si="31"/>
        <v>16</v>
      </c>
      <c r="P68" s="7">
        <f t="shared" si="31"/>
        <v>8.88888888888889</v>
      </c>
      <c r="Q68" s="7">
        <f t="shared" si="31"/>
        <v>67.8888888888889</v>
      </c>
      <c r="R68" s="7">
        <f>R69+R71+R73</f>
        <v>33.94444444444445</v>
      </c>
    </row>
    <row r="69" spans="1:18" ht="19.5" customHeight="1">
      <c r="A69" s="11" t="s">
        <v>53</v>
      </c>
      <c r="B69" s="10">
        <v>3</v>
      </c>
      <c r="C69" s="10">
        <v>0</v>
      </c>
      <c r="D69" s="10">
        <f>SUM(B69:C69)</f>
        <v>3</v>
      </c>
      <c r="E69" s="10">
        <v>0</v>
      </c>
      <c r="F69" s="10">
        <v>0</v>
      </c>
      <c r="G69" s="10">
        <f>SUM(E69:F69)</f>
        <v>0</v>
      </c>
      <c r="H69" s="10">
        <f>G69/3</f>
        <v>0</v>
      </c>
      <c r="I69" s="10">
        <v>12</v>
      </c>
      <c r="J69" s="10">
        <v>6</v>
      </c>
      <c r="K69" s="10">
        <f aca="true" t="shared" si="32" ref="K69:K75">SUM(I69:J69)</f>
        <v>18</v>
      </c>
      <c r="L69" s="10">
        <f>K69*10/6</f>
        <v>30</v>
      </c>
      <c r="M69" s="10">
        <v>0</v>
      </c>
      <c r="N69" s="10">
        <v>0</v>
      </c>
      <c r="O69" s="10">
        <f t="shared" si="26"/>
        <v>0</v>
      </c>
      <c r="P69" s="10">
        <f t="shared" si="27"/>
        <v>0</v>
      </c>
      <c r="Q69" s="10">
        <f t="shared" si="28"/>
        <v>33</v>
      </c>
      <c r="R69" s="10">
        <f t="shared" si="29"/>
        <v>16.5</v>
      </c>
    </row>
    <row r="70" spans="1:18" ht="19.5" customHeight="1">
      <c r="A70" s="16" t="s">
        <v>78</v>
      </c>
      <c r="B70" s="17">
        <v>0</v>
      </c>
      <c r="C70" s="17">
        <v>0</v>
      </c>
      <c r="D70" s="17">
        <f>SUM(B70:C70)</f>
        <v>0</v>
      </c>
      <c r="E70" s="17">
        <v>0</v>
      </c>
      <c r="F70" s="17">
        <v>0</v>
      </c>
      <c r="G70" s="17">
        <f>SUM(E70:F70)</f>
        <v>0</v>
      </c>
      <c r="H70" s="17">
        <f>G70/3</f>
        <v>0</v>
      </c>
      <c r="I70" s="17">
        <v>0</v>
      </c>
      <c r="J70" s="17">
        <v>0</v>
      </c>
      <c r="K70" s="17">
        <f t="shared" si="32"/>
        <v>0</v>
      </c>
      <c r="L70" s="17">
        <f>K70*10/6</f>
        <v>0</v>
      </c>
      <c r="M70" s="17">
        <v>18</v>
      </c>
      <c r="N70" s="17">
        <v>54</v>
      </c>
      <c r="O70" s="17">
        <f t="shared" si="26"/>
        <v>72</v>
      </c>
      <c r="P70" s="17">
        <f t="shared" si="27"/>
        <v>40</v>
      </c>
      <c r="Q70" s="17">
        <f t="shared" si="28"/>
        <v>40</v>
      </c>
      <c r="R70" s="17">
        <f t="shared" si="29"/>
        <v>20</v>
      </c>
    </row>
    <row r="71" spans="1:18" ht="19.5" customHeight="1">
      <c r="A71" s="11" t="s">
        <v>54</v>
      </c>
      <c r="B71" s="10">
        <v>0</v>
      </c>
      <c r="C71" s="10">
        <v>0</v>
      </c>
      <c r="D71" s="10">
        <f>SUM(B71:C71)</f>
        <v>0</v>
      </c>
      <c r="E71" s="10">
        <v>0</v>
      </c>
      <c r="F71" s="10">
        <v>0</v>
      </c>
      <c r="G71" s="10">
        <f>SUM(E71:F71)</f>
        <v>0</v>
      </c>
      <c r="H71" s="10">
        <f>G71/3</f>
        <v>0</v>
      </c>
      <c r="I71" s="10">
        <v>8</v>
      </c>
      <c r="J71" s="10">
        <v>6</v>
      </c>
      <c r="K71" s="10">
        <f t="shared" si="32"/>
        <v>14</v>
      </c>
      <c r="L71" s="10">
        <f>K71*10/6</f>
        <v>23.333333333333332</v>
      </c>
      <c r="M71" s="10">
        <v>10</v>
      </c>
      <c r="N71" s="10">
        <v>6</v>
      </c>
      <c r="O71" s="10">
        <f t="shared" si="26"/>
        <v>16</v>
      </c>
      <c r="P71" s="10">
        <f t="shared" si="27"/>
        <v>8.88888888888889</v>
      </c>
      <c r="Q71" s="10">
        <f t="shared" si="28"/>
        <v>32.22222222222222</v>
      </c>
      <c r="R71" s="10">
        <f t="shared" si="29"/>
        <v>16.11111111111111</v>
      </c>
    </row>
    <row r="72" spans="1:18" ht="19.5" customHeight="1">
      <c r="A72" s="27" t="s">
        <v>78</v>
      </c>
      <c r="B72" s="28">
        <v>0</v>
      </c>
      <c r="C72" s="28">
        <v>0</v>
      </c>
      <c r="D72" s="17">
        <f>SUM(B72:C72)</f>
        <v>0</v>
      </c>
      <c r="E72" s="28">
        <v>0</v>
      </c>
      <c r="F72" s="28">
        <v>0</v>
      </c>
      <c r="G72" s="17">
        <f>SUM(E72:F72)</f>
        <v>0</v>
      </c>
      <c r="H72" s="17">
        <f>G72/3</f>
        <v>0</v>
      </c>
      <c r="I72" s="28">
        <v>0</v>
      </c>
      <c r="J72" s="28">
        <v>0</v>
      </c>
      <c r="K72" s="17">
        <f t="shared" si="32"/>
        <v>0</v>
      </c>
      <c r="L72" s="17">
        <f>K72*10/6</f>
        <v>0</v>
      </c>
      <c r="M72" s="28">
        <v>18</v>
      </c>
      <c r="N72" s="28">
        <v>18</v>
      </c>
      <c r="O72" s="17">
        <f>SUM(M72:N72)</f>
        <v>36</v>
      </c>
      <c r="P72" s="17">
        <f t="shared" si="27"/>
        <v>20</v>
      </c>
      <c r="Q72" s="17">
        <f>D72+H72+L72+P72</f>
        <v>20</v>
      </c>
      <c r="R72" s="17">
        <f t="shared" si="29"/>
        <v>10</v>
      </c>
    </row>
    <row r="73" spans="1:18" ht="19.5" customHeight="1">
      <c r="A73" s="8" t="s">
        <v>56</v>
      </c>
      <c r="B73" s="24">
        <v>0</v>
      </c>
      <c r="C73" s="24">
        <v>2</v>
      </c>
      <c r="D73" s="10">
        <f>SUM(B73:C73)</f>
        <v>2</v>
      </c>
      <c r="E73" s="24">
        <v>0</v>
      </c>
      <c r="F73" s="24">
        <v>2</v>
      </c>
      <c r="G73" s="10">
        <f>SUM(E73:F73)</f>
        <v>2</v>
      </c>
      <c r="H73" s="10">
        <f>G73/3</f>
        <v>0.6666666666666666</v>
      </c>
      <c r="I73" s="24">
        <v>0</v>
      </c>
      <c r="J73" s="24">
        <v>0</v>
      </c>
      <c r="K73" s="10">
        <f t="shared" si="32"/>
        <v>0</v>
      </c>
      <c r="L73" s="10">
        <f>K73*10/6</f>
        <v>0</v>
      </c>
      <c r="M73" s="24">
        <v>0</v>
      </c>
      <c r="N73" s="24">
        <v>0</v>
      </c>
      <c r="O73" s="10">
        <f>SUM(M73:N73)</f>
        <v>0</v>
      </c>
      <c r="P73" s="10">
        <f t="shared" si="27"/>
        <v>0</v>
      </c>
      <c r="Q73" s="10">
        <f>D73+H73+L73+P73</f>
        <v>2.6666666666666665</v>
      </c>
      <c r="R73" s="10">
        <f t="shared" si="29"/>
        <v>1.3333333333333333</v>
      </c>
    </row>
    <row r="74" spans="1:18" ht="19.5" customHeight="1">
      <c r="A74" s="6" t="s">
        <v>57</v>
      </c>
      <c r="B74" s="7">
        <f aca="true" t="shared" si="33" ref="B74:R74">B75</f>
        <v>3</v>
      </c>
      <c r="C74" s="7">
        <f t="shared" si="33"/>
        <v>12</v>
      </c>
      <c r="D74" s="7">
        <f t="shared" si="33"/>
        <v>15</v>
      </c>
      <c r="E74" s="7">
        <f t="shared" si="33"/>
        <v>0</v>
      </c>
      <c r="F74" s="7">
        <f t="shared" si="33"/>
        <v>0</v>
      </c>
      <c r="G74" s="7">
        <f t="shared" si="33"/>
        <v>0</v>
      </c>
      <c r="H74" s="7">
        <f t="shared" si="33"/>
        <v>0</v>
      </c>
      <c r="I74" s="7">
        <f t="shared" si="33"/>
        <v>12</v>
      </c>
      <c r="J74" s="7">
        <f t="shared" si="33"/>
        <v>6</v>
      </c>
      <c r="K74" s="7">
        <f t="shared" si="33"/>
        <v>18</v>
      </c>
      <c r="L74" s="7">
        <f t="shared" si="33"/>
        <v>30</v>
      </c>
      <c r="M74" s="7">
        <f t="shared" si="33"/>
        <v>0</v>
      </c>
      <c r="N74" s="7">
        <f t="shared" si="33"/>
        <v>0</v>
      </c>
      <c r="O74" s="7">
        <f t="shared" si="33"/>
        <v>0</v>
      </c>
      <c r="P74" s="7">
        <f t="shared" si="33"/>
        <v>0</v>
      </c>
      <c r="Q74" s="7">
        <f t="shared" si="33"/>
        <v>45</v>
      </c>
      <c r="R74" s="7">
        <f t="shared" si="33"/>
        <v>22.5</v>
      </c>
    </row>
    <row r="75" spans="1:18" ht="19.5" customHeight="1">
      <c r="A75" s="11" t="s">
        <v>58</v>
      </c>
      <c r="B75" s="10">
        <v>3</v>
      </c>
      <c r="C75" s="10">
        <v>12</v>
      </c>
      <c r="D75" s="10">
        <f>SUM(B75:C75)</f>
        <v>15</v>
      </c>
      <c r="E75" s="10">
        <v>0</v>
      </c>
      <c r="F75" s="10">
        <v>0</v>
      </c>
      <c r="G75" s="10">
        <f>SUM(E75:F75)</f>
        <v>0</v>
      </c>
      <c r="H75" s="10">
        <f>G75/3</f>
        <v>0</v>
      </c>
      <c r="I75" s="10">
        <v>12</v>
      </c>
      <c r="J75" s="10">
        <v>6</v>
      </c>
      <c r="K75" s="10">
        <f t="shared" si="32"/>
        <v>18</v>
      </c>
      <c r="L75" s="10">
        <f>K75*10/6</f>
        <v>30</v>
      </c>
      <c r="M75" s="10">
        <v>0</v>
      </c>
      <c r="N75" s="10">
        <v>0</v>
      </c>
      <c r="O75" s="10">
        <f>SUM(M75:N75)</f>
        <v>0</v>
      </c>
      <c r="P75" s="10">
        <f>O75*10/18</f>
        <v>0</v>
      </c>
      <c r="Q75" s="36">
        <f>D75+H75+L75+P75</f>
        <v>45</v>
      </c>
      <c r="R75" s="10">
        <f>Q75/2</f>
        <v>22.5</v>
      </c>
    </row>
    <row r="76" spans="1:18" ht="19.5" customHeight="1">
      <c r="A76" s="12" t="s">
        <v>37</v>
      </c>
      <c r="B76" s="13">
        <f aca="true" t="shared" si="34" ref="B76:R76">SUM(B77:B80)</f>
        <v>2.5</v>
      </c>
      <c r="C76" s="13">
        <f t="shared" si="34"/>
        <v>4</v>
      </c>
      <c r="D76" s="13">
        <f t="shared" si="34"/>
        <v>6.5</v>
      </c>
      <c r="E76" s="13">
        <f t="shared" si="34"/>
        <v>0</v>
      </c>
      <c r="F76" s="13">
        <f t="shared" si="34"/>
        <v>0</v>
      </c>
      <c r="G76" s="13">
        <f t="shared" si="34"/>
        <v>0</v>
      </c>
      <c r="H76" s="13">
        <f t="shared" si="34"/>
        <v>0</v>
      </c>
      <c r="I76" s="13">
        <f t="shared" si="34"/>
        <v>0</v>
      </c>
      <c r="J76" s="13">
        <f t="shared" si="34"/>
        <v>0</v>
      </c>
      <c r="K76" s="13">
        <f t="shared" si="34"/>
        <v>0</v>
      </c>
      <c r="L76" s="13">
        <f t="shared" si="34"/>
        <v>0</v>
      </c>
      <c r="M76" s="13">
        <f t="shared" si="34"/>
        <v>0</v>
      </c>
      <c r="N76" s="13">
        <f t="shared" si="34"/>
        <v>0</v>
      </c>
      <c r="O76" s="13">
        <f t="shared" si="34"/>
        <v>0</v>
      </c>
      <c r="P76" s="13">
        <f t="shared" si="34"/>
        <v>0</v>
      </c>
      <c r="Q76" s="13">
        <f t="shared" si="34"/>
        <v>6.5</v>
      </c>
      <c r="R76" s="13">
        <f t="shared" si="34"/>
        <v>3.25</v>
      </c>
    </row>
    <row r="77" spans="1:18" ht="19.5" customHeight="1">
      <c r="A77" s="11" t="s">
        <v>38</v>
      </c>
      <c r="B77" s="10">
        <v>1</v>
      </c>
      <c r="C77" s="10">
        <v>1</v>
      </c>
      <c r="D77" s="10">
        <f>SUM(B77:C77)</f>
        <v>2</v>
      </c>
      <c r="E77" s="10">
        <v>0</v>
      </c>
      <c r="F77" s="10">
        <v>0</v>
      </c>
      <c r="G77" s="10">
        <f>SUM(E77:F77)</f>
        <v>0</v>
      </c>
      <c r="H77" s="10">
        <f>G77/3</f>
        <v>0</v>
      </c>
      <c r="I77" s="10">
        <v>0</v>
      </c>
      <c r="J77" s="10">
        <v>0</v>
      </c>
      <c r="K77" s="10">
        <f>SUM(I77:J77)</f>
        <v>0</v>
      </c>
      <c r="L77" s="10">
        <f>K77*10/6</f>
        <v>0</v>
      </c>
      <c r="M77" s="10">
        <v>0</v>
      </c>
      <c r="N77" s="10">
        <v>0</v>
      </c>
      <c r="O77" s="10">
        <f>SUM(M77:N77)</f>
        <v>0</v>
      </c>
      <c r="P77" s="10">
        <f>O77*10/18</f>
        <v>0</v>
      </c>
      <c r="Q77" s="10">
        <f>D77+H77+L77+P77</f>
        <v>2</v>
      </c>
      <c r="R77" s="10">
        <f>Q77/2</f>
        <v>1</v>
      </c>
    </row>
    <row r="78" spans="1:18" ht="19.5" customHeight="1">
      <c r="A78" s="11" t="s">
        <v>39</v>
      </c>
      <c r="B78" s="10">
        <v>0.5</v>
      </c>
      <c r="C78" s="10">
        <v>1</v>
      </c>
      <c r="D78" s="10">
        <f>SUM(B78:C78)</f>
        <v>1.5</v>
      </c>
      <c r="E78" s="10">
        <v>0</v>
      </c>
      <c r="F78" s="10">
        <v>0</v>
      </c>
      <c r="G78" s="10">
        <f>SUM(E78:F78)</f>
        <v>0</v>
      </c>
      <c r="H78" s="10">
        <f>G78/3</f>
        <v>0</v>
      </c>
      <c r="I78" s="10">
        <v>0</v>
      </c>
      <c r="J78" s="10">
        <v>0</v>
      </c>
      <c r="K78" s="10">
        <f>SUM(I78:J78)</f>
        <v>0</v>
      </c>
      <c r="L78" s="10">
        <f>K78*10/6</f>
        <v>0</v>
      </c>
      <c r="M78" s="10">
        <v>0</v>
      </c>
      <c r="N78" s="10">
        <v>0</v>
      </c>
      <c r="O78" s="10">
        <f>SUM(M78:N78)</f>
        <v>0</v>
      </c>
      <c r="P78" s="10">
        <f>O78*10/18</f>
        <v>0</v>
      </c>
      <c r="Q78" s="10">
        <f>D78+H78+L78+P78</f>
        <v>1.5</v>
      </c>
      <c r="R78" s="10">
        <f>Q78/2</f>
        <v>0.75</v>
      </c>
    </row>
    <row r="79" spans="1:18" ht="19.5" customHeight="1">
      <c r="A79" s="30" t="s">
        <v>40</v>
      </c>
      <c r="B79" s="31">
        <v>0.5</v>
      </c>
      <c r="C79" s="31">
        <v>1</v>
      </c>
      <c r="D79" s="10">
        <f>SUM(B79:C79)</f>
        <v>1.5</v>
      </c>
      <c r="E79" s="31">
        <v>0</v>
      </c>
      <c r="F79" s="31">
        <v>0</v>
      </c>
      <c r="G79" s="10">
        <f>SUM(E79:F79)</f>
        <v>0</v>
      </c>
      <c r="H79" s="10">
        <f>G79/3</f>
        <v>0</v>
      </c>
      <c r="I79" s="10">
        <v>0</v>
      </c>
      <c r="J79" s="10">
        <v>0</v>
      </c>
      <c r="K79" s="10">
        <f>SUM(I79:J79)</f>
        <v>0</v>
      </c>
      <c r="L79" s="10">
        <f>K79*10/6</f>
        <v>0</v>
      </c>
      <c r="M79" s="10">
        <v>0</v>
      </c>
      <c r="N79" s="10">
        <v>0</v>
      </c>
      <c r="O79" s="10">
        <f>SUM(M79:N79)</f>
        <v>0</v>
      </c>
      <c r="P79" s="10">
        <f>O79*10/18</f>
        <v>0</v>
      </c>
      <c r="Q79" s="10">
        <f>D79+H79+L79+P79</f>
        <v>1.5</v>
      </c>
      <c r="R79" s="10">
        <f>Q79/2</f>
        <v>0.75</v>
      </c>
    </row>
    <row r="80" spans="1:18" ht="19.5" customHeight="1">
      <c r="A80" s="30" t="s">
        <v>41</v>
      </c>
      <c r="B80" s="31">
        <v>0.5</v>
      </c>
      <c r="C80" s="31">
        <v>1</v>
      </c>
      <c r="D80" s="10">
        <f>SUM(B80:C80)</f>
        <v>1.5</v>
      </c>
      <c r="E80" s="31">
        <v>0</v>
      </c>
      <c r="F80" s="31">
        <v>0</v>
      </c>
      <c r="G80" s="10">
        <f>SUM(E80:F80)</f>
        <v>0</v>
      </c>
      <c r="H80" s="10">
        <f>G80/3</f>
        <v>0</v>
      </c>
      <c r="I80" s="10">
        <v>0</v>
      </c>
      <c r="J80" s="10">
        <v>0</v>
      </c>
      <c r="K80" s="10">
        <f>SUM(I80:J80)</f>
        <v>0</v>
      </c>
      <c r="L80" s="10">
        <f>K80*10/6</f>
        <v>0</v>
      </c>
      <c r="M80" s="10">
        <v>0</v>
      </c>
      <c r="N80" s="10">
        <v>0</v>
      </c>
      <c r="O80" s="10">
        <f>SUM(M80:N80)</f>
        <v>0</v>
      </c>
      <c r="P80" s="10">
        <f>O80*10/18</f>
        <v>0</v>
      </c>
      <c r="Q80" s="10">
        <f>D80+H80+L80+P80</f>
        <v>1.5</v>
      </c>
      <c r="R80" s="10">
        <f>Q80/2</f>
        <v>0.75</v>
      </c>
    </row>
    <row r="81" spans="1:18" ht="19.5" customHeight="1">
      <c r="A81" s="12" t="s">
        <v>61</v>
      </c>
      <c r="B81" s="38">
        <f aca="true" t="shared" si="35" ref="B81:R81">B82+B85</f>
        <v>0</v>
      </c>
      <c r="C81" s="38">
        <f t="shared" si="35"/>
        <v>0</v>
      </c>
      <c r="D81" s="38">
        <f t="shared" si="35"/>
        <v>0</v>
      </c>
      <c r="E81" s="38">
        <f t="shared" si="35"/>
        <v>0</v>
      </c>
      <c r="F81" s="38">
        <f t="shared" si="35"/>
        <v>0</v>
      </c>
      <c r="G81" s="38">
        <f t="shared" si="35"/>
        <v>0</v>
      </c>
      <c r="H81" s="38">
        <f t="shared" si="35"/>
        <v>0</v>
      </c>
      <c r="I81" s="38">
        <f t="shared" si="35"/>
        <v>22</v>
      </c>
      <c r="J81" s="38">
        <f t="shared" si="35"/>
        <v>17</v>
      </c>
      <c r="K81" s="38">
        <f t="shared" si="35"/>
        <v>39</v>
      </c>
      <c r="L81" s="38">
        <f t="shared" si="35"/>
        <v>65</v>
      </c>
      <c r="M81" s="38">
        <f t="shared" si="35"/>
        <v>7</v>
      </c>
      <c r="N81" s="38">
        <f t="shared" si="35"/>
        <v>8</v>
      </c>
      <c r="O81" s="38">
        <f t="shared" si="35"/>
        <v>15</v>
      </c>
      <c r="P81" s="38">
        <f t="shared" si="35"/>
        <v>8.333333333333334</v>
      </c>
      <c r="Q81" s="38">
        <f t="shared" si="35"/>
        <v>73.33333333333333</v>
      </c>
      <c r="R81" s="38">
        <f t="shared" si="35"/>
        <v>36.666666666666664</v>
      </c>
    </row>
    <row r="82" spans="1:18" ht="19.5" customHeight="1">
      <c r="A82" s="8" t="s">
        <v>62</v>
      </c>
      <c r="B82" s="24">
        <v>0</v>
      </c>
      <c r="C82" s="24">
        <v>0</v>
      </c>
      <c r="D82" s="24">
        <f>SUM(B82:C82)</f>
        <v>0</v>
      </c>
      <c r="E82" s="24">
        <v>0</v>
      </c>
      <c r="F82" s="24">
        <v>0</v>
      </c>
      <c r="G82" s="24">
        <f>SUM(E82:F82)</f>
        <v>0</v>
      </c>
      <c r="H82" s="24">
        <f>G82/3</f>
        <v>0</v>
      </c>
      <c r="I82" s="24">
        <v>15</v>
      </c>
      <c r="J82" s="24">
        <v>10</v>
      </c>
      <c r="K82" s="24">
        <f>SUM(I82:J82)</f>
        <v>25</v>
      </c>
      <c r="L82" s="24">
        <f>K82*10/6</f>
        <v>41.666666666666664</v>
      </c>
      <c r="M82" s="24">
        <v>3</v>
      </c>
      <c r="N82" s="24">
        <v>4</v>
      </c>
      <c r="O82" s="21">
        <f aca="true" t="shared" si="36" ref="O82:O96">SUM(M82:N82)</f>
        <v>7</v>
      </c>
      <c r="P82" s="10">
        <f aca="true" t="shared" si="37" ref="P82:P96">O82*10/18</f>
        <v>3.888888888888889</v>
      </c>
      <c r="Q82" s="36">
        <f aca="true" t="shared" si="38" ref="Q82:Q96">D82+H82+L82+P82</f>
        <v>45.55555555555555</v>
      </c>
      <c r="R82" s="10">
        <f aca="true" t="shared" si="39" ref="R82:R96">Q82/2</f>
        <v>22.777777777777775</v>
      </c>
    </row>
    <row r="83" spans="1:18" ht="19.5" customHeight="1">
      <c r="A83" s="16" t="s">
        <v>78</v>
      </c>
      <c r="B83" s="17">
        <v>0</v>
      </c>
      <c r="C83" s="17">
        <v>0</v>
      </c>
      <c r="D83" s="17">
        <f>SUM(B83:C83)</f>
        <v>0</v>
      </c>
      <c r="E83" s="17">
        <v>0</v>
      </c>
      <c r="F83" s="17">
        <v>0</v>
      </c>
      <c r="G83" s="17">
        <f>SUM(E83:F83)</f>
        <v>0</v>
      </c>
      <c r="H83" s="17">
        <f>G83/3</f>
        <v>0</v>
      </c>
      <c r="I83" s="17">
        <v>0</v>
      </c>
      <c r="J83" s="17">
        <v>0</v>
      </c>
      <c r="K83" s="17">
        <f>SUM(I83:J83)</f>
        <v>0</v>
      </c>
      <c r="L83" s="17">
        <f>K83*10/6</f>
        <v>0</v>
      </c>
      <c r="M83" s="17">
        <v>36</v>
      </c>
      <c r="N83" s="17">
        <v>36</v>
      </c>
      <c r="O83" s="28">
        <f t="shared" si="36"/>
        <v>72</v>
      </c>
      <c r="P83" s="17">
        <f t="shared" si="37"/>
        <v>40</v>
      </c>
      <c r="Q83" s="37">
        <f t="shared" si="38"/>
        <v>40</v>
      </c>
      <c r="R83" s="17">
        <f t="shared" si="39"/>
        <v>20</v>
      </c>
    </row>
    <row r="84" spans="1:18" ht="19.5" customHeight="1">
      <c r="A84" s="16" t="s">
        <v>118</v>
      </c>
      <c r="B84" s="17">
        <v>0</v>
      </c>
      <c r="C84" s="17">
        <v>0</v>
      </c>
      <c r="D84" s="17">
        <f>SUM(B84:C84)</f>
        <v>0</v>
      </c>
      <c r="E84" s="17">
        <v>0</v>
      </c>
      <c r="F84" s="17">
        <v>0</v>
      </c>
      <c r="G84" s="17">
        <f>SUM(E84:F84)</f>
        <v>0</v>
      </c>
      <c r="H84" s="17">
        <f>G84/3</f>
        <v>0</v>
      </c>
      <c r="I84" s="17">
        <v>0</v>
      </c>
      <c r="J84" s="17">
        <v>0</v>
      </c>
      <c r="K84" s="17">
        <f>SUM(I84:J84)</f>
        <v>0</v>
      </c>
      <c r="L84" s="17">
        <f>K84*10/6</f>
        <v>0</v>
      </c>
      <c r="M84" s="17">
        <v>36</v>
      </c>
      <c r="N84" s="17">
        <v>0</v>
      </c>
      <c r="O84" s="28">
        <f t="shared" si="36"/>
        <v>36</v>
      </c>
      <c r="P84" s="17">
        <f t="shared" si="37"/>
        <v>20</v>
      </c>
      <c r="Q84" s="37">
        <f t="shared" si="38"/>
        <v>20</v>
      </c>
      <c r="R84" s="17">
        <f t="shared" si="39"/>
        <v>10</v>
      </c>
    </row>
    <row r="85" spans="1:18" ht="19.5" customHeight="1">
      <c r="A85" s="11" t="s">
        <v>63</v>
      </c>
      <c r="B85" s="10">
        <v>0</v>
      </c>
      <c r="C85" s="10">
        <v>0</v>
      </c>
      <c r="D85" s="24">
        <f>SUM(B85:C85)</f>
        <v>0</v>
      </c>
      <c r="E85" s="10">
        <v>0</v>
      </c>
      <c r="F85" s="10">
        <v>0</v>
      </c>
      <c r="G85" s="24">
        <f>SUM(E85:F85)</f>
        <v>0</v>
      </c>
      <c r="H85" s="24">
        <f>G85/3</f>
        <v>0</v>
      </c>
      <c r="I85" s="10">
        <v>7</v>
      </c>
      <c r="J85" s="10">
        <v>7</v>
      </c>
      <c r="K85" s="24">
        <f>SUM(I85:J85)</f>
        <v>14</v>
      </c>
      <c r="L85" s="24">
        <f>K85*10/6</f>
        <v>23.333333333333332</v>
      </c>
      <c r="M85" s="24">
        <v>4</v>
      </c>
      <c r="N85" s="24">
        <v>4</v>
      </c>
      <c r="O85" s="21">
        <f t="shared" si="36"/>
        <v>8</v>
      </c>
      <c r="P85" s="10">
        <f t="shared" si="37"/>
        <v>4.444444444444445</v>
      </c>
      <c r="Q85" s="36">
        <f t="shared" si="38"/>
        <v>27.77777777777778</v>
      </c>
      <c r="R85" s="10">
        <f t="shared" si="39"/>
        <v>13.88888888888889</v>
      </c>
    </row>
    <row r="86" spans="1:18" ht="19.5" customHeight="1">
      <c r="A86" s="39" t="s">
        <v>78</v>
      </c>
      <c r="B86" s="40">
        <v>0</v>
      </c>
      <c r="C86" s="40">
        <v>0</v>
      </c>
      <c r="D86" s="40">
        <f>SUM(B86:C86)</f>
        <v>0</v>
      </c>
      <c r="E86" s="40">
        <v>0</v>
      </c>
      <c r="F86" s="40">
        <v>0</v>
      </c>
      <c r="G86" s="40">
        <f>SUM(E86:F86)</f>
        <v>0</v>
      </c>
      <c r="H86" s="40">
        <f>G86/3</f>
        <v>0</v>
      </c>
      <c r="I86" s="40">
        <v>0</v>
      </c>
      <c r="J86" s="40">
        <v>0</v>
      </c>
      <c r="K86" s="40">
        <f>SUM(I86:J86)</f>
        <v>0</v>
      </c>
      <c r="L86" s="40">
        <f>K86*10/6</f>
        <v>0</v>
      </c>
      <c r="M86" s="40">
        <v>36</v>
      </c>
      <c r="N86" s="40">
        <v>36</v>
      </c>
      <c r="O86" s="40">
        <f t="shared" si="36"/>
        <v>72</v>
      </c>
      <c r="P86" s="40">
        <f t="shared" si="37"/>
        <v>40</v>
      </c>
      <c r="Q86" s="67">
        <f t="shared" si="38"/>
        <v>40</v>
      </c>
      <c r="R86" s="40">
        <f t="shared" si="39"/>
        <v>20</v>
      </c>
    </row>
    <row r="87" spans="1:18" ht="21.75" customHeight="1">
      <c r="A87" s="73" t="s">
        <v>123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1:18" ht="21.75" customHeight="1">
      <c r="A88" s="2"/>
      <c r="B88" s="75" t="s">
        <v>0</v>
      </c>
      <c r="C88" s="75"/>
      <c r="D88" s="75"/>
      <c r="E88" s="75"/>
      <c r="F88" s="75"/>
      <c r="G88" s="76"/>
      <c r="H88" s="48" t="s">
        <v>1</v>
      </c>
      <c r="I88" s="75" t="s">
        <v>2</v>
      </c>
      <c r="J88" s="75"/>
      <c r="K88" s="75"/>
      <c r="L88" s="75"/>
      <c r="M88" s="75"/>
      <c r="N88" s="75"/>
      <c r="O88" s="76"/>
      <c r="P88" s="48" t="s">
        <v>3</v>
      </c>
      <c r="Q88" s="48" t="s">
        <v>4</v>
      </c>
      <c r="R88" s="48"/>
    </row>
    <row r="89" spans="1:18" ht="21.75" customHeight="1">
      <c r="A89" s="2" t="s">
        <v>5</v>
      </c>
      <c r="B89" s="77" t="s">
        <v>6</v>
      </c>
      <c r="C89" s="76"/>
      <c r="D89" s="48" t="s">
        <v>4</v>
      </c>
      <c r="E89" s="77" t="s">
        <v>7</v>
      </c>
      <c r="F89" s="76"/>
      <c r="G89" s="48" t="s">
        <v>4</v>
      </c>
      <c r="H89" s="2" t="s">
        <v>8</v>
      </c>
      <c r="I89" s="77" t="s">
        <v>6</v>
      </c>
      <c r="J89" s="76"/>
      <c r="K89" s="49" t="s">
        <v>4</v>
      </c>
      <c r="L89" s="50" t="s">
        <v>9</v>
      </c>
      <c r="M89" s="77" t="s">
        <v>7</v>
      </c>
      <c r="N89" s="76"/>
      <c r="O89" s="49" t="s">
        <v>4</v>
      </c>
      <c r="P89" s="2" t="s">
        <v>10</v>
      </c>
      <c r="Q89" s="2" t="s">
        <v>6</v>
      </c>
      <c r="R89" s="2" t="s">
        <v>11</v>
      </c>
    </row>
    <row r="90" spans="1:18" ht="21.75" customHeight="1">
      <c r="A90" s="51"/>
      <c r="B90" s="52" t="s">
        <v>98</v>
      </c>
      <c r="C90" s="52" t="s">
        <v>110</v>
      </c>
      <c r="D90" s="53"/>
      <c r="E90" s="52" t="s">
        <v>98</v>
      </c>
      <c r="F90" s="52" t="s">
        <v>110</v>
      </c>
      <c r="G90" s="53"/>
      <c r="H90" s="53" t="s">
        <v>6</v>
      </c>
      <c r="I90" s="52" t="s">
        <v>98</v>
      </c>
      <c r="J90" s="52" t="s">
        <v>110</v>
      </c>
      <c r="K90" s="53"/>
      <c r="L90" s="53" t="s">
        <v>12</v>
      </c>
      <c r="M90" s="52" t="s">
        <v>98</v>
      </c>
      <c r="N90" s="52" t="s">
        <v>110</v>
      </c>
      <c r="O90" s="53"/>
      <c r="P90" s="54" t="s">
        <v>12</v>
      </c>
      <c r="Q90" s="54" t="s">
        <v>12</v>
      </c>
      <c r="R90" s="54"/>
    </row>
    <row r="91" spans="1:18" ht="21.75" customHeight="1">
      <c r="A91" s="29" t="s">
        <v>64</v>
      </c>
      <c r="B91" s="61">
        <f aca="true" t="shared" si="40" ref="B91:R91">B92+B95</f>
        <v>9</v>
      </c>
      <c r="C91" s="61">
        <f t="shared" si="40"/>
        <v>0</v>
      </c>
      <c r="D91" s="61">
        <f t="shared" si="40"/>
        <v>9</v>
      </c>
      <c r="E91" s="61">
        <f t="shared" si="40"/>
        <v>0</v>
      </c>
      <c r="F91" s="61">
        <f t="shared" si="40"/>
        <v>0</v>
      </c>
      <c r="G91" s="61">
        <f t="shared" si="40"/>
        <v>0</v>
      </c>
      <c r="H91" s="61">
        <f t="shared" si="40"/>
        <v>0</v>
      </c>
      <c r="I91" s="61">
        <f t="shared" si="40"/>
        <v>14</v>
      </c>
      <c r="J91" s="61">
        <f t="shared" si="40"/>
        <v>6</v>
      </c>
      <c r="K91" s="61">
        <f t="shared" si="40"/>
        <v>20</v>
      </c>
      <c r="L91" s="61">
        <f t="shared" si="40"/>
        <v>33.333333333333336</v>
      </c>
      <c r="M91" s="61">
        <f t="shared" si="40"/>
        <v>0</v>
      </c>
      <c r="N91" s="61">
        <f t="shared" si="40"/>
        <v>0</v>
      </c>
      <c r="O91" s="61">
        <f t="shared" si="40"/>
        <v>0</v>
      </c>
      <c r="P91" s="61">
        <f t="shared" si="40"/>
        <v>0</v>
      </c>
      <c r="Q91" s="61">
        <f t="shared" si="40"/>
        <v>42.333333333333336</v>
      </c>
      <c r="R91" s="61">
        <f t="shared" si="40"/>
        <v>21.166666666666668</v>
      </c>
    </row>
    <row r="92" spans="1:18" ht="21.75" customHeight="1">
      <c r="A92" s="6" t="s">
        <v>73</v>
      </c>
      <c r="B92" s="15">
        <f aca="true" t="shared" si="41" ref="B92:R92">B93</f>
        <v>0</v>
      </c>
      <c r="C92" s="15">
        <f t="shared" si="41"/>
        <v>0</v>
      </c>
      <c r="D92" s="15">
        <f t="shared" si="41"/>
        <v>0</v>
      </c>
      <c r="E92" s="15">
        <f t="shared" si="41"/>
        <v>0</v>
      </c>
      <c r="F92" s="15">
        <f t="shared" si="41"/>
        <v>0</v>
      </c>
      <c r="G92" s="15">
        <f t="shared" si="41"/>
        <v>0</v>
      </c>
      <c r="H92" s="15">
        <f t="shared" si="41"/>
        <v>0</v>
      </c>
      <c r="I92" s="15">
        <f t="shared" si="41"/>
        <v>14</v>
      </c>
      <c r="J92" s="15">
        <f t="shared" si="41"/>
        <v>6</v>
      </c>
      <c r="K92" s="15">
        <f t="shared" si="41"/>
        <v>20</v>
      </c>
      <c r="L92" s="15">
        <f t="shared" si="41"/>
        <v>33.333333333333336</v>
      </c>
      <c r="M92" s="15">
        <f t="shared" si="41"/>
        <v>0</v>
      </c>
      <c r="N92" s="15">
        <f t="shared" si="41"/>
        <v>0</v>
      </c>
      <c r="O92" s="15">
        <f t="shared" si="41"/>
        <v>0</v>
      </c>
      <c r="P92" s="15">
        <f t="shared" si="41"/>
        <v>0</v>
      </c>
      <c r="Q92" s="15">
        <f t="shared" si="41"/>
        <v>33.333333333333336</v>
      </c>
      <c r="R92" s="15">
        <f t="shared" si="41"/>
        <v>16.666666666666668</v>
      </c>
    </row>
    <row r="93" spans="1:18" ht="21.75" customHeight="1">
      <c r="A93" s="11" t="s">
        <v>74</v>
      </c>
      <c r="B93" s="10">
        <v>0</v>
      </c>
      <c r="C93" s="10">
        <v>0</v>
      </c>
      <c r="D93" s="10">
        <f>SUM(B93:C93)</f>
        <v>0</v>
      </c>
      <c r="E93" s="10">
        <v>0</v>
      </c>
      <c r="F93" s="10">
        <v>0</v>
      </c>
      <c r="G93" s="10">
        <f>SUM(E93:F93)</f>
        <v>0</v>
      </c>
      <c r="H93" s="10">
        <f>G93/3</f>
        <v>0</v>
      </c>
      <c r="I93" s="10">
        <v>14</v>
      </c>
      <c r="J93" s="10">
        <v>6</v>
      </c>
      <c r="K93" s="10">
        <f>SUM(I93:J93)</f>
        <v>20</v>
      </c>
      <c r="L93" s="10">
        <f>K93*10/6</f>
        <v>33.333333333333336</v>
      </c>
      <c r="M93" s="10">
        <v>0</v>
      </c>
      <c r="N93" s="10">
        <v>0</v>
      </c>
      <c r="O93" s="21">
        <f t="shared" si="36"/>
        <v>0</v>
      </c>
      <c r="P93" s="10">
        <f t="shared" si="37"/>
        <v>0</v>
      </c>
      <c r="Q93" s="36">
        <f t="shared" si="38"/>
        <v>33.333333333333336</v>
      </c>
      <c r="R93" s="10">
        <f t="shared" si="39"/>
        <v>16.666666666666668</v>
      </c>
    </row>
    <row r="94" spans="1:18" ht="21.75" customHeight="1">
      <c r="A94" s="16" t="s">
        <v>78</v>
      </c>
      <c r="B94" s="17">
        <v>0</v>
      </c>
      <c r="C94" s="17">
        <v>0</v>
      </c>
      <c r="D94" s="17">
        <f>SUM(B94:C94)</f>
        <v>0</v>
      </c>
      <c r="E94" s="17">
        <v>0</v>
      </c>
      <c r="F94" s="17">
        <v>0</v>
      </c>
      <c r="G94" s="17">
        <f>SUM(E94:F94)</f>
        <v>0</v>
      </c>
      <c r="H94" s="17">
        <f>G94/3</f>
        <v>0</v>
      </c>
      <c r="I94" s="17">
        <v>0</v>
      </c>
      <c r="J94" s="17">
        <v>0</v>
      </c>
      <c r="K94" s="17">
        <f>SUM(I94:J94)</f>
        <v>0</v>
      </c>
      <c r="L94" s="17">
        <f>K94*10/6</f>
        <v>0</v>
      </c>
      <c r="M94" s="17">
        <v>0</v>
      </c>
      <c r="N94" s="17">
        <v>18</v>
      </c>
      <c r="O94" s="28">
        <f t="shared" si="36"/>
        <v>18</v>
      </c>
      <c r="P94" s="17">
        <f t="shared" si="37"/>
        <v>10</v>
      </c>
      <c r="Q94" s="37">
        <f t="shared" si="38"/>
        <v>10</v>
      </c>
      <c r="R94" s="17">
        <f t="shared" si="39"/>
        <v>5</v>
      </c>
    </row>
    <row r="95" spans="1:18" ht="21.75" customHeight="1">
      <c r="A95" s="6" t="s">
        <v>76</v>
      </c>
      <c r="B95" s="15">
        <f aca="true" t="shared" si="42" ref="B95:R95">B96</f>
        <v>9</v>
      </c>
      <c r="C95" s="15">
        <f t="shared" si="42"/>
        <v>0</v>
      </c>
      <c r="D95" s="15">
        <f t="shared" si="42"/>
        <v>9</v>
      </c>
      <c r="E95" s="15">
        <f t="shared" si="42"/>
        <v>0</v>
      </c>
      <c r="F95" s="15">
        <f t="shared" si="42"/>
        <v>0</v>
      </c>
      <c r="G95" s="15">
        <f t="shared" si="42"/>
        <v>0</v>
      </c>
      <c r="H95" s="15">
        <f t="shared" si="42"/>
        <v>0</v>
      </c>
      <c r="I95" s="15">
        <f t="shared" si="42"/>
        <v>0</v>
      </c>
      <c r="J95" s="15">
        <f t="shared" si="42"/>
        <v>0</v>
      </c>
      <c r="K95" s="15">
        <f t="shared" si="42"/>
        <v>0</v>
      </c>
      <c r="L95" s="15">
        <f t="shared" si="42"/>
        <v>0</v>
      </c>
      <c r="M95" s="15">
        <f t="shared" si="42"/>
        <v>0</v>
      </c>
      <c r="N95" s="15">
        <f t="shared" si="42"/>
        <v>0</v>
      </c>
      <c r="O95" s="15">
        <f t="shared" si="42"/>
        <v>0</v>
      </c>
      <c r="P95" s="15">
        <f t="shared" si="42"/>
        <v>0</v>
      </c>
      <c r="Q95" s="15">
        <f t="shared" si="42"/>
        <v>9</v>
      </c>
      <c r="R95" s="15">
        <f t="shared" si="42"/>
        <v>4.5</v>
      </c>
    </row>
    <row r="96" spans="1:18" ht="21.75" customHeight="1">
      <c r="A96" s="20" t="s">
        <v>80</v>
      </c>
      <c r="B96" s="21">
        <v>9</v>
      </c>
      <c r="C96" s="21">
        <v>0</v>
      </c>
      <c r="D96" s="21">
        <f>SUM(B96:C96)</f>
        <v>9</v>
      </c>
      <c r="E96" s="21">
        <v>0</v>
      </c>
      <c r="F96" s="21">
        <v>0</v>
      </c>
      <c r="G96" s="21">
        <f>SUM(E96:F96)</f>
        <v>0</v>
      </c>
      <c r="H96" s="21">
        <f>G96/3</f>
        <v>0</v>
      </c>
      <c r="I96" s="21">
        <v>0</v>
      </c>
      <c r="J96" s="21">
        <v>0</v>
      </c>
      <c r="K96" s="21">
        <f>SUM(I96:J96)</f>
        <v>0</v>
      </c>
      <c r="L96" s="21">
        <f>K96*10/6</f>
        <v>0</v>
      </c>
      <c r="M96" s="21">
        <v>0</v>
      </c>
      <c r="N96" s="21">
        <v>0</v>
      </c>
      <c r="O96" s="21">
        <f t="shared" si="36"/>
        <v>0</v>
      </c>
      <c r="P96" s="10">
        <f t="shared" si="37"/>
        <v>0</v>
      </c>
      <c r="Q96" s="36">
        <f t="shared" si="38"/>
        <v>9</v>
      </c>
      <c r="R96" s="10">
        <f t="shared" si="39"/>
        <v>4.5</v>
      </c>
    </row>
    <row r="97" spans="1:18" ht="21.75" customHeight="1">
      <c r="A97" s="12" t="s">
        <v>81</v>
      </c>
      <c r="B97" s="13">
        <f aca="true" t="shared" si="43" ref="B97:R97">B98+B99+B101+B102</f>
        <v>4</v>
      </c>
      <c r="C97" s="13">
        <f t="shared" si="43"/>
        <v>5</v>
      </c>
      <c r="D97" s="13">
        <f t="shared" si="43"/>
        <v>9</v>
      </c>
      <c r="E97" s="13">
        <f t="shared" si="43"/>
        <v>4</v>
      </c>
      <c r="F97" s="13">
        <f t="shared" si="43"/>
        <v>3</v>
      </c>
      <c r="G97" s="13">
        <f t="shared" si="43"/>
        <v>6.999999999999999</v>
      </c>
      <c r="H97" s="13">
        <f t="shared" si="43"/>
        <v>2.333333333333333</v>
      </c>
      <c r="I97" s="13">
        <f t="shared" si="43"/>
        <v>0</v>
      </c>
      <c r="J97" s="13">
        <f t="shared" si="43"/>
        <v>0</v>
      </c>
      <c r="K97" s="13">
        <f t="shared" si="43"/>
        <v>0</v>
      </c>
      <c r="L97" s="13">
        <f t="shared" si="43"/>
        <v>0</v>
      </c>
      <c r="M97" s="13">
        <f t="shared" si="43"/>
        <v>0</v>
      </c>
      <c r="N97" s="13">
        <f t="shared" si="43"/>
        <v>0</v>
      </c>
      <c r="O97" s="13">
        <f t="shared" si="43"/>
        <v>0</v>
      </c>
      <c r="P97" s="13">
        <f t="shared" si="43"/>
        <v>0</v>
      </c>
      <c r="Q97" s="13">
        <f t="shared" si="43"/>
        <v>11.333333333333332</v>
      </c>
      <c r="R97" s="13">
        <f t="shared" si="43"/>
        <v>5.666666666666666</v>
      </c>
    </row>
    <row r="98" spans="1:18" ht="21.75" customHeight="1">
      <c r="A98" s="11" t="s">
        <v>82</v>
      </c>
      <c r="B98" s="10">
        <v>1.6</v>
      </c>
      <c r="C98" s="10">
        <v>5</v>
      </c>
      <c r="D98" s="10">
        <f aca="true" t="shared" si="44" ref="D98:D103">SUM(B98:C98)</f>
        <v>6.6</v>
      </c>
      <c r="E98" s="10">
        <v>1.6</v>
      </c>
      <c r="F98" s="10">
        <v>3</v>
      </c>
      <c r="G98" s="10">
        <f aca="true" t="shared" si="45" ref="G98:G103">SUM(E98:F98)</f>
        <v>4.6</v>
      </c>
      <c r="H98" s="10">
        <f aca="true" t="shared" si="46" ref="H98:H103">G98/3</f>
        <v>1.5333333333333332</v>
      </c>
      <c r="I98" s="10">
        <v>0</v>
      </c>
      <c r="J98" s="10">
        <v>0</v>
      </c>
      <c r="K98" s="10">
        <f aca="true" t="shared" si="47" ref="K98:K103">SUM(I98:J98)</f>
        <v>0</v>
      </c>
      <c r="L98" s="10">
        <f aca="true" t="shared" si="48" ref="L98:L103">K98*10/6</f>
        <v>0</v>
      </c>
      <c r="M98" s="10">
        <v>0</v>
      </c>
      <c r="N98" s="10">
        <v>0</v>
      </c>
      <c r="O98" s="10">
        <f aca="true" t="shared" si="49" ref="O98:O103">SUM(M98:N98)</f>
        <v>0</v>
      </c>
      <c r="P98" s="10">
        <f aca="true" t="shared" si="50" ref="P98:P103">O98*10/18</f>
        <v>0</v>
      </c>
      <c r="Q98" s="10">
        <f aca="true" t="shared" si="51" ref="Q98:Q103">D98+H98+L98+P98</f>
        <v>8.133333333333333</v>
      </c>
      <c r="R98" s="10">
        <f aca="true" t="shared" si="52" ref="R98:R103">Q98/2</f>
        <v>4.066666666666666</v>
      </c>
    </row>
    <row r="99" spans="1:18" ht="21.75" customHeight="1">
      <c r="A99" s="11" t="s">
        <v>85</v>
      </c>
      <c r="B99" s="10">
        <v>0.8</v>
      </c>
      <c r="C99" s="10">
        <v>0</v>
      </c>
      <c r="D99" s="10">
        <f t="shared" si="44"/>
        <v>0.8</v>
      </c>
      <c r="E99" s="10">
        <v>0.8</v>
      </c>
      <c r="F99" s="10">
        <v>0</v>
      </c>
      <c r="G99" s="10">
        <f t="shared" si="45"/>
        <v>0.8</v>
      </c>
      <c r="H99" s="10">
        <f t="shared" si="46"/>
        <v>0.26666666666666666</v>
      </c>
      <c r="I99" s="10">
        <v>0</v>
      </c>
      <c r="J99" s="10">
        <v>0</v>
      </c>
      <c r="K99" s="10">
        <f t="shared" si="47"/>
        <v>0</v>
      </c>
      <c r="L99" s="10">
        <f t="shared" si="48"/>
        <v>0</v>
      </c>
      <c r="M99" s="10">
        <v>0</v>
      </c>
      <c r="N99" s="10">
        <v>0</v>
      </c>
      <c r="O99" s="10">
        <f t="shared" si="49"/>
        <v>0</v>
      </c>
      <c r="P99" s="10">
        <f t="shared" si="50"/>
        <v>0</v>
      </c>
      <c r="Q99" s="10">
        <f t="shared" si="51"/>
        <v>1.0666666666666667</v>
      </c>
      <c r="R99" s="10">
        <f t="shared" si="52"/>
        <v>0.5333333333333333</v>
      </c>
    </row>
    <row r="100" spans="1:18" ht="21.75" customHeight="1">
      <c r="A100" s="16" t="s">
        <v>78</v>
      </c>
      <c r="B100" s="17">
        <v>0</v>
      </c>
      <c r="C100" s="17">
        <v>0</v>
      </c>
      <c r="D100" s="17">
        <f t="shared" si="44"/>
        <v>0</v>
      </c>
      <c r="E100" s="17">
        <v>0</v>
      </c>
      <c r="F100" s="17">
        <v>0</v>
      </c>
      <c r="G100" s="17">
        <f t="shared" si="45"/>
        <v>0</v>
      </c>
      <c r="H100" s="17">
        <f t="shared" si="46"/>
        <v>0</v>
      </c>
      <c r="I100" s="17">
        <v>0</v>
      </c>
      <c r="J100" s="17">
        <v>0</v>
      </c>
      <c r="K100" s="17">
        <f t="shared" si="47"/>
        <v>0</v>
      </c>
      <c r="L100" s="17">
        <f t="shared" si="48"/>
        <v>0</v>
      </c>
      <c r="M100" s="17">
        <v>24</v>
      </c>
      <c r="N100" s="17">
        <v>24</v>
      </c>
      <c r="O100" s="17">
        <f t="shared" si="49"/>
        <v>48</v>
      </c>
      <c r="P100" s="17">
        <f t="shared" si="50"/>
        <v>26.666666666666668</v>
      </c>
      <c r="Q100" s="17">
        <f t="shared" si="51"/>
        <v>26.666666666666668</v>
      </c>
      <c r="R100" s="17">
        <f t="shared" si="52"/>
        <v>13.333333333333334</v>
      </c>
    </row>
    <row r="101" spans="1:18" ht="21.75" customHeight="1">
      <c r="A101" s="8" t="s">
        <v>83</v>
      </c>
      <c r="B101" s="24">
        <v>0.8</v>
      </c>
      <c r="C101" s="24">
        <v>0</v>
      </c>
      <c r="D101" s="24">
        <f t="shared" si="44"/>
        <v>0.8</v>
      </c>
      <c r="E101" s="24">
        <v>0.8</v>
      </c>
      <c r="F101" s="24">
        <v>0</v>
      </c>
      <c r="G101" s="24">
        <f t="shared" si="45"/>
        <v>0.8</v>
      </c>
      <c r="H101" s="24">
        <f t="shared" si="46"/>
        <v>0.26666666666666666</v>
      </c>
      <c r="I101" s="24">
        <v>0</v>
      </c>
      <c r="J101" s="24">
        <v>0</v>
      </c>
      <c r="K101" s="24">
        <f t="shared" si="47"/>
        <v>0</v>
      </c>
      <c r="L101" s="24">
        <f t="shared" si="48"/>
        <v>0</v>
      </c>
      <c r="M101" s="24">
        <v>0</v>
      </c>
      <c r="N101" s="24">
        <v>0</v>
      </c>
      <c r="O101" s="10">
        <f t="shared" si="49"/>
        <v>0</v>
      </c>
      <c r="P101" s="10">
        <f t="shared" si="50"/>
        <v>0</v>
      </c>
      <c r="Q101" s="10">
        <f t="shared" si="51"/>
        <v>1.0666666666666667</v>
      </c>
      <c r="R101" s="10">
        <f t="shared" si="52"/>
        <v>0.5333333333333333</v>
      </c>
    </row>
    <row r="102" spans="1:18" ht="21.75" customHeight="1">
      <c r="A102" s="11" t="s">
        <v>84</v>
      </c>
      <c r="B102" s="10">
        <v>0.8</v>
      </c>
      <c r="C102" s="10">
        <v>0</v>
      </c>
      <c r="D102" s="10">
        <f t="shared" si="44"/>
        <v>0.8</v>
      </c>
      <c r="E102" s="10">
        <v>0.8</v>
      </c>
      <c r="F102" s="10">
        <v>0</v>
      </c>
      <c r="G102" s="10">
        <f t="shared" si="45"/>
        <v>0.8</v>
      </c>
      <c r="H102" s="10">
        <f t="shared" si="46"/>
        <v>0.26666666666666666</v>
      </c>
      <c r="I102" s="10">
        <v>0</v>
      </c>
      <c r="J102" s="10">
        <v>0</v>
      </c>
      <c r="K102" s="10">
        <f t="shared" si="47"/>
        <v>0</v>
      </c>
      <c r="L102" s="10">
        <f t="shared" si="48"/>
        <v>0</v>
      </c>
      <c r="M102" s="10">
        <v>0</v>
      </c>
      <c r="N102" s="10">
        <v>0</v>
      </c>
      <c r="O102" s="10">
        <f t="shared" si="49"/>
        <v>0</v>
      </c>
      <c r="P102" s="10">
        <f t="shared" si="50"/>
        <v>0</v>
      </c>
      <c r="Q102" s="10">
        <f t="shared" si="51"/>
        <v>1.0666666666666667</v>
      </c>
      <c r="R102" s="10">
        <f t="shared" si="52"/>
        <v>0.5333333333333333</v>
      </c>
    </row>
    <row r="103" spans="1:18" ht="21.75" customHeight="1">
      <c r="A103" s="39" t="s">
        <v>78</v>
      </c>
      <c r="B103" s="40">
        <v>0</v>
      </c>
      <c r="C103" s="40">
        <v>0</v>
      </c>
      <c r="D103" s="45">
        <f t="shared" si="44"/>
        <v>0</v>
      </c>
      <c r="E103" s="40">
        <v>0</v>
      </c>
      <c r="F103" s="40">
        <v>0</v>
      </c>
      <c r="G103" s="40">
        <f t="shared" si="45"/>
        <v>0</v>
      </c>
      <c r="H103" s="40">
        <f t="shared" si="46"/>
        <v>0</v>
      </c>
      <c r="I103" s="40">
        <v>0</v>
      </c>
      <c r="J103" s="40">
        <v>0</v>
      </c>
      <c r="K103" s="40">
        <f t="shared" si="47"/>
        <v>0</v>
      </c>
      <c r="L103" s="40">
        <f t="shared" si="48"/>
        <v>0</v>
      </c>
      <c r="M103" s="40">
        <v>48</v>
      </c>
      <c r="N103" s="40">
        <v>24</v>
      </c>
      <c r="O103" s="40">
        <f t="shared" si="49"/>
        <v>72</v>
      </c>
      <c r="P103" s="40">
        <f t="shared" si="50"/>
        <v>40</v>
      </c>
      <c r="Q103" s="40">
        <f t="shared" si="51"/>
        <v>40</v>
      </c>
      <c r="R103" s="40">
        <f t="shared" si="52"/>
        <v>20</v>
      </c>
    </row>
    <row r="104" spans="1:18" ht="21.75" customHeight="1">
      <c r="A104" s="43" t="s">
        <v>120</v>
      </c>
      <c r="B104" s="44"/>
      <c r="C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3"/>
      <c r="Q104" s="43"/>
      <c r="R104" s="43"/>
    </row>
    <row r="105" ht="21.75" customHeight="1"/>
    <row r="106" ht="21.75" customHeight="1"/>
    <row r="107" ht="21.75" customHeight="1"/>
  </sheetData>
  <sheetProtection/>
  <mergeCells count="35">
    <mergeCell ref="A1:R1"/>
    <mergeCell ref="B2:G2"/>
    <mergeCell ref="I2:O2"/>
    <mergeCell ref="B3:C3"/>
    <mergeCell ref="E3:F3"/>
    <mergeCell ref="I3:J3"/>
    <mergeCell ref="M3:N3"/>
    <mergeCell ref="A22:R22"/>
    <mergeCell ref="B23:G23"/>
    <mergeCell ref="I23:O23"/>
    <mergeCell ref="B24:C24"/>
    <mergeCell ref="E24:F24"/>
    <mergeCell ref="I24:J24"/>
    <mergeCell ref="M24:N24"/>
    <mergeCell ref="A43:R43"/>
    <mergeCell ref="B44:G44"/>
    <mergeCell ref="I44:O44"/>
    <mergeCell ref="B45:C45"/>
    <mergeCell ref="E45:F45"/>
    <mergeCell ref="I45:J45"/>
    <mergeCell ref="M45:N45"/>
    <mergeCell ref="A64:R64"/>
    <mergeCell ref="B65:G65"/>
    <mergeCell ref="I65:O65"/>
    <mergeCell ref="B66:C66"/>
    <mergeCell ref="E66:F66"/>
    <mergeCell ref="I66:J66"/>
    <mergeCell ref="M66:N66"/>
    <mergeCell ref="A87:R87"/>
    <mergeCell ref="B88:G88"/>
    <mergeCell ref="I88:O88"/>
    <mergeCell ref="B89:C89"/>
    <mergeCell ref="E89:F89"/>
    <mergeCell ref="I89:J89"/>
    <mergeCell ref="M89:N89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&amp;L&amp;"AngsanaUPC,ธรรมดา"&amp;8งานวิจัยสถาบันและสารสนเทศ&amp;C&amp;"AngsanaUPC,ธรรมดา"&amp;8ข้อมูล ณ 16 พฤศจิกายน  2552&amp;R&amp;"AngsanaUPC,ธรรมดา"&amp;8ชมสอน   1/52-2/52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cc</cp:lastModifiedBy>
  <cp:lastPrinted>2010-01-11T04:27:00Z</cp:lastPrinted>
  <dcterms:created xsi:type="dcterms:W3CDTF">2009-01-06T03:06:56Z</dcterms:created>
  <dcterms:modified xsi:type="dcterms:W3CDTF">2016-09-28T02:29:33Z</dcterms:modified>
  <cp:category/>
  <cp:version/>
  <cp:contentType/>
  <cp:contentStatus/>
</cp:coreProperties>
</file>