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1"/>
  </bookViews>
  <sheets>
    <sheet name="ชม.ปกติ" sheetId="1" r:id="rId1"/>
    <sheet name="ชม.สมทบ" sheetId="2" r:id="rId2"/>
  </sheets>
  <definedNames/>
  <calcPr fullCalcOnLoad="1"/>
</workbook>
</file>

<file path=xl/sharedStrings.xml><?xml version="1.0" encoding="utf-8"?>
<sst xmlns="http://schemas.openxmlformats.org/spreadsheetml/2006/main" count="541" uniqueCount="122">
  <si>
    <t>สรุปจำนวนชั่วโมงสอนเฉลี่ยของนิสิตภาคปกติ  มหาวิทยาลัยทักษิณ  ปีการศึกษา  2551</t>
  </si>
  <si>
    <t>ระดับปริญญาตรี</t>
  </si>
  <si>
    <t xml:space="preserve">ปรับ </t>
  </si>
  <si>
    <t>ระดับบัณฑิตศึกษา</t>
  </si>
  <si>
    <t>ปรับ ป.</t>
  </si>
  <si>
    <t>รวม</t>
  </si>
  <si>
    <t>ภาควิชา / สาขาวิชา</t>
  </si>
  <si>
    <t>บรรยาย</t>
  </si>
  <si>
    <t>ปฏิบัติ</t>
  </si>
  <si>
    <t>เป็น</t>
  </si>
  <si>
    <t>ปรับเป็น</t>
  </si>
  <si>
    <t>เป็น บ.</t>
  </si>
  <si>
    <t>เฉลี่ย</t>
  </si>
  <si>
    <t>1/51</t>
  </si>
  <si>
    <t>2/51</t>
  </si>
  <si>
    <t>ป.ตรี</t>
  </si>
  <si>
    <t>มหาวิทยาลัยทักษิณ</t>
  </si>
  <si>
    <t>คณะเศรษฐศาสตร์และบริหารธุรกิจ</t>
  </si>
  <si>
    <t xml:space="preserve">   เศรษฐศาสตร์</t>
  </si>
  <si>
    <t xml:space="preserve">   การบัญชี</t>
  </si>
  <si>
    <t xml:space="preserve">   บริหารธุรกิจ</t>
  </si>
  <si>
    <t xml:space="preserve">   - บริหารธุรกิจ</t>
  </si>
  <si>
    <t xml:space="preserve">   - การตลาด</t>
  </si>
  <si>
    <t xml:space="preserve">   - การจัดการธุรกิจ</t>
  </si>
  <si>
    <t xml:space="preserve">   - การประกอบการและการจัดการ</t>
  </si>
  <si>
    <t>คณะศึกษาศาสตร์</t>
  </si>
  <si>
    <t xml:space="preserve">  คณะศึกษาศาสตร์ (วิชาชีพครู)</t>
  </si>
  <si>
    <t xml:space="preserve">  ภาควิชาหลักสูตรและการสอน</t>
  </si>
  <si>
    <t xml:space="preserve">  หลักสูตรและการสอน</t>
  </si>
  <si>
    <t xml:space="preserve"> - วิทยานิพนธ์</t>
  </si>
  <si>
    <t xml:space="preserve"> - วิชาชีพครู</t>
  </si>
  <si>
    <t xml:space="preserve">  การศึกษาปฐมวัย</t>
  </si>
  <si>
    <t xml:space="preserve">  ภาควิชาพลศึกษาและสุขศึกษา</t>
  </si>
  <si>
    <t xml:space="preserve">  พลศึกษาและสุขศึกษา</t>
  </si>
  <si>
    <t xml:space="preserve">  ภาควิชาเทคโนโลยีและสื่อสารการศึกษา</t>
  </si>
  <si>
    <t xml:space="preserve">  เทคโนโลยีและสื่อสารการศึกษา</t>
  </si>
  <si>
    <t xml:space="preserve">  เทคโนโลยีการศึกษา</t>
  </si>
  <si>
    <t xml:space="preserve">   ภาควิชาจิตวิทยาและการแนะแนว</t>
  </si>
  <si>
    <t xml:space="preserve">  จิตวิทยาการแนะแนว</t>
  </si>
  <si>
    <t xml:space="preserve">  - วิชาชีพครู</t>
  </si>
  <si>
    <t xml:space="preserve">  จิตวิทยาการให้คำปรึกษา</t>
  </si>
  <si>
    <t xml:space="preserve">  ภาควิชาประเมินผลและวิจัย</t>
  </si>
  <si>
    <t xml:space="preserve">  การวัดและประเมินผลทางการศึกษา</t>
  </si>
  <si>
    <t xml:space="preserve">  พื้นฐานทางการศึกษาและวิจัย</t>
  </si>
  <si>
    <t xml:space="preserve">  การวิจัยและประเมิน</t>
  </si>
  <si>
    <t xml:space="preserve">  ภาควิชาการบริหารการศึกษา</t>
  </si>
  <si>
    <t xml:space="preserve">  การบริหารการศึกษา</t>
  </si>
  <si>
    <t>คณะนิติศาสตร์</t>
  </si>
  <si>
    <t xml:space="preserve">  นิติศาสตร์</t>
  </si>
  <si>
    <t>คณะศิลปกรรมศาสตร์</t>
  </si>
  <si>
    <t xml:space="preserve">  ทัศนศิลป์</t>
  </si>
  <si>
    <t xml:space="preserve">  ดุริยางคศาสตร์สากล</t>
  </si>
  <si>
    <t xml:space="preserve">  ดุริยางคศาสตร์ไทย</t>
  </si>
  <si>
    <t xml:space="preserve">  ศิลปะการแสดง</t>
  </si>
  <si>
    <t>คณะมนุษยศาสตร์และสังคมศาสตร์</t>
  </si>
  <si>
    <t xml:space="preserve">  คณะมนุษย์ ฯ (สาขาวิชาวัฒนธรรมศึกษา)</t>
  </si>
  <si>
    <t xml:space="preserve">  ดุษฎีนิพนธ์</t>
  </si>
  <si>
    <t xml:space="preserve">  ภาควิชาสังคมศาสตร์</t>
  </si>
  <si>
    <t xml:space="preserve">  ประวัติศาสตร์</t>
  </si>
  <si>
    <t xml:space="preserve">  สังคมศึกษา</t>
  </si>
  <si>
    <t xml:space="preserve">  รัฐศาสตร์</t>
  </si>
  <si>
    <t xml:space="preserve">  การพัฒนาชุมชน</t>
  </si>
  <si>
    <t xml:space="preserve">  การจัดการทรัพยากรมนุษย์</t>
  </si>
  <si>
    <t xml:space="preserve">  นิเทศศาสตร์</t>
  </si>
  <si>
    <t xml:space="preserve">  การปกครองท้องถิ่น</t>
  </si>
  <si>
    <t xml:space="preserve">  ภาควิชาบรรณารักษศาสตร์</t>
  </si>
  <si>
    <t xml:space="preserve">  บรรณารักษศาสตร์ ฯ</t>
  </si>
  <si>
    <t xml:space="preserve">  ภาควิชาภาษาไทยและภาษาตะวันออก</t>
  </si>
  <si>
    <t xml:space="preserve">  ภาษาไทย</t>
  </si>
  <si>
    <t xml:space="preserve"> - สารนิพนธ์</t>
  </si>
  <si>
    <t xml:space="preserve">  - วิทยานิพนธ์</t>
  </si>
  <si>
    <t xml:space="preserve">  ไทยคดีศึกษา</t>
  </si>
  <si>
    <t xml:space="preserve">  ภาษามลายู</t>
  </si>
  <si>
    <t xml:space="preserve">   ภาษาจีน</t>
  </si>
  <si>
    <t xml:space="preserve">  ภาษาญี่ปุ่น</t>
  </si>
  <si>
    <t xml:space="preserve">  ภาควิชาภาษาตะวันตก</t>
  </si>
  <si>
    <t xml:space="preserve">  ภาษาอังกฤษ</t>
  </si>
  <si>
    <t xml:space="preserve">  ภาควิชาภูมิศาสตร์</t>
  </si>
  <si>
    <t xml:space="preserve">  ภูมิศาสตร์</t>
  </si>
  <si>
    <t>บัณฑิตวิทยาลัย</t>
  </si>
  <si>
    <t xml:space="preserve">  นโยบายและการวางแผนสังคม</t>
  </si>
  <si>
    <t xml:space="preserve">  การศึกษาเพื่อพัฒนาทรัพยากรมนุษย์</t>
  </si>
  <si>
    <t>คณะวิทยาศาสตร์</t>
  </si>
  <si>
    <t xml:space="preserve">  ภาควิชาคณิตศาสตร์</t>
  </si>
  <si>
    <t xml:space="preserve">  คณิตศาสตร์</t>
  </si>
  <si>
    <t xml:space="preserve"> วิทยาการคอมพิวเตอร์</t>
  </si>
  <si>
    <t xml:space="preserve">  สถิติ</t>
  </si>
  <si>
    <t xml:space="preserve">  เทคโนโลยีสารสนเทศ</t>
  </si>
  <si>
    <t xml:space="preserve">  ภาควิชาฟิสิกส์ </t>
  </si>
  <si>
    <t xml:space="preserve">  ฟิสิกส์</t>
  </si>
  <si>
    <t xml:space="preserve">  ฟิสิกส์ประยุกต์ - พลังงาน</t>
  </si>
  <si>
    <t xml:space="preserve">  ภาควิชาเคมี</t>
  </si>
  <si>
    <t xml:space="preserve">  เคมี</t>
  </si>
  <si>
    <t xml:space="preserve">  เคมี - ประยุกต์</t>
  </si>
  <si>
    <t xml:space="preserve">  ภาควิชาชีววิทยา</t>
  </si>
  <si>
    <t xml:space="preserve">  ชีววิทยา</t>
  </si>
  <si>
    <t xml:space="preserve">  วิทยานิพนธ์</t>
  </si>
  <si>
    <t xml:space="preserve">  วิทยาศาสตร์การเพาะเลี้ยงสัตว์น้ำ</t>
  </si>
  <si>
    <t xml:space="preserve">  วิทยาศาสตร์สิ่งแวดล้อม</t>
  </si>
  <si>
    <t>คณะวิทยาการสุขภาพและการกีฬา</t>
  </si>
  <si>
    <t xml:space="preserve">  สาธารณสุขศาสตร์</t>
  </si>
  <si>
    <t xml:space="preserve">  วิทยาศาสตร์การกีฬา</t>
  </si>
  <si>
    <t xml:space="preserve">  สุขศาสตร์อุตสาหกรรมและความปลอดภัย</t>
  </si>
  <si>
    <t xml:space="preserve">  การจัดการระบบสุขภาพ</t>
  </si>
  <si>
    <t>คณะเทคโนโลยีและการพัฒนาชุมชน</t>
  </si>
  <si>
    <t xml:space="preserve">  วิทยาศาสตร์และเทคโนโลยีอาหาร</t>
  </si>
  <si>
    <t xml:space="preserve">  เทคโนโลยีการผลิตสัตว์</t>
  </si>
  <si>
    <t xml:space="preserve">  เทคโนโลยีการเกษตร</t>
  </si>
  <si>
    <r>
      <t xml:space="preserve">  </t>
    </r>
    <r>
      <rPr>
        <u val="single"/>
        <sz val="11"/>
        <rFont val="Cordia New"/>
        <family val="2"/>
      </rPr>
      <t>หมายเหตุ</t>
    </r>
    <r>
      <rPr>
        <sz val="11"/>
        <rFont val="Cordia New"/>
        <family val="2"/>
      </rPr>
      <t xml:space="preserve">   :   ไม่รวมสารนิพนธ์  วิทยานิพนธ์และดุษฎีนิพนธ์</t>
    </r>
  </si>
  <si>
    <t>สรุปจำนวนชั่วโมงสอนเฉลี่ยของนิสิตภาคสมทบ  ภาคพิเศษ   มหาวิทยาลัยทักษิณ  ปีการศึกษา  2551</t>
  </si>
  <si>
    <t xml:space="preserve"> ภาวะผู้นำทางการบริหารการศึกษา</t>
  </si>
  <si>
    <t xml:space="preserve"> - ดุษฎีบัณฑิต</t>
  </si>
  <si>
    <t xml:space="preserve">  การประเมินผลและวิจัย</t>
  </si>
  <si>
    <t xml:space="preserve">  ภาษาจีน</t>
  </si>
  <si>
    <t xml:space="preserve"> ภาควิชาบรรณารักษศาสตร์</t>
  </si>
  <si>
    <t xml:space="preserve"> ภาควิชาการบริหารการศึกษา</t>
  </si>
  <si>
    <t xml:space="preserve"> ภาควิชาจิตวิทยาและการแนะแนว</t>
  </si>
  <si>
    <t xml:space="preserve"> ภาควิชาเทคโนโลยีและสื่อสารการศึกษา</t>
  </si>
  <si>
    <t xml:space="preserve"> ภาควิชาพลศึกษาและสุขศึกษา</t>
  </si>
  <si>
    <t xml:space="preserve"> คณะศึกษาศาสตร์ (วิชาชีพครู)</t>
  </si>
  <si>
    <t xml:space="preserve"> ภาควิชาหลักสูตรและการสอน</t>
  </si>
  <si>
    <t xml:space="preserve">  ภาควิชาการประเมินผลและวิจัย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</si>
</sst>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0"/>
      <name val="Arial"/>
      <family val="0"/>
    </font>
    <font>
      <sz val="16"/>
      <name val="AngsanaUPC"/>
      <family val="1"/>
    </font>
    <font>
      <b/>
      <sz val="12"/>
      <name val="Cordia New"/>
      <family val="2"/>
    </font>
    <font>
      <sz val="11"/>
      <name val="Cordia New"/>
      <family val="2"/>
    </font>
    <font>
      <b/>
      <sz val="11"/>
      <name val="Cordia New"/>
      <family val="2"/>
    </font>
    <font>
      <u val="single"/>
      <sz val="11"/>
      <name val="Cordia New"/>
      <family val="2"/>
    </font>
    <font>
      <b/>
      <u val="single"/>
      <sz val="11"/>
      <name val="Cordia New"/>
      <family val="2"/>
    </font>
    <font>
      <sz val="8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4" fillId="0" borderId="10" xfId="36" applyFont="1" applyBorder="1" applyAlignment="1">
      <alignment horizontal="center"/>
    </xf>
    <xf numFmtId="0" fontId="4" fillId="33" borderId="17" xfId="0" applyFont="1" applyFill="1" applyBorder="1" applyAlignment="1">
      <alignment/>
    </xf>
    <xf numFmtId="43" fontId="4" fillId="33" borderId="17" xfId="36" applyFont="1" applyFill="1" applyBorder="1" applyAlignment="1">
      <alignment/>
    </xf>
    <xf numFmtId="0" fontId="3" fillId="34" borderId="18" xfId="0" applyFont="1" applyFill="1" applyBorder="1" applyAlignment="1">
      <alignment/>
    </xf>
    <xf numFmtId="43" fontId="3" fillId="34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43" fontId="3" fillId="0" borderId="18" xfId="36" applyFont="1" applyFill="1" applyBorder="1" applyAlignment="1">
      <alignment/>
    </xf>
    <xf numFmtId="43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4" fillId="33" borderId="18" xfId="0" applyFont="1" applyFill="1" applyBorder="1" applyAlignment="1">
      <alignment/>
    </xf>
    <xf numFmtId="43" fontId="4" fillId="33" borderId="18" xfId="36" applyFont="1" applyFill="1" applyBorder="1" applyAlignment="1">
      <alignment/>
    </xf>
    <xf numFmtId="43" fontId="3" fillId="34" borderId="19" xfId="0" applyNumberFormat="1" applyFont="1" applyFill="1" applyBorder="1" applyAlignment="1">
      <alignment/>
    </xf>
    <xf numFmtId="43" fontId="3" fillId="34" borderId="18" xfId="36" applyFont="1" applyFill="1" applyBorder="1" applyAlignment="1">
      <alignment/>
    </xf>
    <xf numFmtId="0" fontId="3" fillId="35" borderId="18" xfId="0" applyFont="1" applyFill="1" applyBorder="1" applyAlignment="1">
      <alignment/>
    </xf>
    <xf numFmtId="43" fontId="3" fillId="35" borderId="18" xfId="0" applyNumberFormat="1" applyFont="1" applyFill="1" applyBorder="1" applyAlignment="1">
      <alignment/>
    </xf>
    <xf numFmtId="0" fontId="3" fillId="36" borderId="18" xfId="0" applyFont="1" applyFill="1" applyBorder="1" applyAlignment="1">
      <alignment/>
    </xf>
    <xf numFmtId="43" fontId="3" fillId="36" borderId="18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43" fontId="3" fillId="0" borderId="20" xfId="0" applyNumberFormat="1" applyFont="1" applyBorder="1" applyAlignment="1">
      <alignment/>
    </xf>
    <xf numFmtId="0" fontId="3" fillId="36" borderId="21" xfId="0" applyFont="1" applyFill="1" applyBorder="1" applyAlignment="1">
      <alignment/>
    </xf>
    <xf numFmtId="43" fontId="3" fillId="36" borderId="21" xfId="0" applyNumberFormat="1" applyFont="1" applyFill="1" applyBorder="1" applyAlignment="1">
      <alignment/>
    </xf>
    <xf numFmtId="43" fontId="3" fillId="0" borderId="18" xfId="0" applyNumberFormat="1" applyFont="1" applyFill="1" applyBorder="1" applyAlignment="1">
      <alignment/>
    </xf>
    <xf numFmtId="0" fontId="3" fillId="36" borderId="20" xfId="0" applyFont="1" applyFill="1" applyBorder="1" applyAlignment="1">
      <alignment/>
    </xf>
    <xf numFmtId="43" fontId="3" fillId="36" borderId="20" xfId="0" applyNumberFormat="1" applyFont="1" applyFill="1" applyBorder="1" applyAlignment="1">
      <alignment/>
    </xf>
    <xf numFmtId="0" fontId="3" fillId="35" borderId="20" xfId="0" applyFont="1" applyFill="1" applyBorder="1" applyAlignment="1">
      <alignment/>
    </xf>
    <xf numFmtId="43" fontId="3" fillId="35" borderId="20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43" fontId="4" fillId="33" borderId="22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43" fontId="3" fillId="0" borderId="22" xfId="0" applyNumberFormat="1" applyFont="1" applyBorder="1" applyAlignment="1">
      <alignment/>
    </xf>
    <xf numFmtId="43" fontId="3" fillId="33" borderId="18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43" fontId="3" fillId="0" borderId="21" xfId="0" applyNumberFormat="1" applyFont="1" applyBorder="1" applyAlignment="1">
      <alignment/>
    </xf>
    <xf numFmtId="43" fontId="3" fillId="0" borderId="23" xfId="0" applyNumberFormat="1" applyFont="1" applyBorder="1" applyAlignment="1">
      <alignment/>
    </xf>
    <xf numFmtId="0" fontId="3" fillId="34" borderId="22" xfId="0" applyFont="1" applyFill="1" applyBorder="1" applyAlignment="1">
      <alignment/>
    </xf>
    <xf numFmtId="43" fontId="3" fillId="34" borderId="22" xfId="0" applyNumberFormat="1" applyFont="1" applyFill="1" applyBorder="1" applyAlignment="1">
      <alignment/>
    </xf>
    <xf numFmtId="43" fontId="3" fillId="0" borderId="19" xfId="0" applyNumberFormat="1" applyFont="1" applyBorder="1" applyAlignment="1">
      <alignment/>
    </xf>
    <xf numFmtId="43" fontId="3" fillId="35" borderId="19" xfId="0" applyNumberFormat="1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0" fontId="3" fillId="35" borderId="21" xfId="0" applyFont="1" applyFill="1" applyBorder="1" applyAlignment="1">
      <alignment/>
    </xf>
    <xf numFmtId="43" fontId="3" fillId="35" borderId="21" xfId="0" applyNumberFormat="1" applyFont="1" applyFill="1" applyBorder="1" applyAlignment="1">
      <alignment/>
    </xf>
    <xf numFmtId="43" fontId="3" fillId="34" borderId="22" xfId="36" applyFont="1" applyFill="1" applyBorder="1" applyAlignment="1">
      <alignment/>
    </xf>
    <xf numFmtId="43" fontId="4" fillId="33" borderId="22" xfId="36" applyFont="1" applyFill="1" applyBorder="1" applyAlignment="1">
      <alignment/>
    </xf>
    <xf numFmtId="43" fontId="3" fillId="0" borderId="2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3" fontId="3" fillId="0" borderId="24" xfId="0" applyNumberFormat="1" applyFont="1" applyBorder="1" applyAlignment="1">
      <alignment/>
    </xf>
    <xf numFmtId="43" fontId="4" fillId="35" borderId="25" xfId="0" applyNumberFormat="1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zoomScalePageLayoutView="0" workbookViewId="0" topLeftCell="B1">
      <selection activeCell="R58" sqref="R58"/>
    </sheetView>
  </sheetViews>
  <sheetFormatPr defaultColWidth="9.140625" defaultRowHeight="12.75"/>
  <cols>
    <col min="1" max="1" width="34.28125" style="1" customWidth="1"/>
    <col min="2" max="8" width="7.00390625" style="1" bestFit="1" customWidth="1"/>
    <col min="9" max="11" width="5.8515625" style="1" bestFit="1" customWidth="1"/>
    <col min="12" max="12" width="6.00390625" style="1" bestFit="1" customWidth="1"/>
    <col min="13" max="16" width="5.8515625" style="1" bestFit="1" customWidth="1"/>
    <col min="17" max="18" width="7.00390625" style="1" bestFit="1" customWidth="1"/>
    <col min="19" max="16384" width="9.140625" style="1" customWidth="1"/>
  </cols>
  <sheetData>
    <row r="1" spans="1:18" ht="19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9.5" customHeight="1">
      <c r="A2" s="2"/>
      <c r="B2" s="61" t="s">
        <v>1</v>
      </c>
      <c r="C2" s="61"/>
      <c r="D2" s="61"/>
      <c r="E2" s="61"/>
      <c r="F2" s="61"/>
      <c r="G2" s="62"/>
      <c r="H2" s="3" t="s">
        <v>2</v>
      </c>
      <c r="I2" s="61" t="s">
        <v>3</v>
      </c>
      <c r="J2" s="61"/>
      <c r="K2" s="61"/>
      <c r="L2" s="61"/>
      <c r="M2" s="61"/>
      <c r="N2" s="61"/>
      <c r="O2" s="62"/>
      <c r="P2" s="3" t="s">
        <v>4</v>
      </c>
      <c r="Q2" s="3" t="s">
        <v>5</v>
      </c>
      <c r="R2" s="3"/>
    </row>
    <row r="3" spans="1:18" ht="19.5" customHeight="1">
      <c r="A3" s="2" t="s">
        <v>6</v>
      </c>
      <c r="B3" s="63" t="s">
        <v>7</v>
      </c>
      <c r="C3" s="62"/>
      <c r="D3" s="3" t="s">
        <v>5</v>
      </c>
      <c r="E3" s="63" t="s">
        <v>8</v>
      </c>
      <c r="F3" s="62"/>
      <c r="G3" s="3" t="s">
        <v>5</v>
      </c>
      <c r="H3" s="2" t="s">
        <v>9</v>
      </c>
      <c r="I3" s="63" t="s">
        <v>7</v>
      </c>
      <c r="J3" s="62"/>
      <c r="K3" s="4" t="s">
        <v>5</v>
      </c>
      <c r="L3" s="5" t="s">
        <v>10</v>
      </c>
      <c r="M3" s="63" t="s">
        <v>8</v>
      </c>
      <c r="N3" s="62"/>
      <c r="O3" s="4" t="s">
        <v>5</v>
      </c>
      <c r="P3" s="2" t="s">
        <v>11</v>
      </c>
      <c r="Q3" s="2" t="s">
        <v>7</v>
      </c>
      <c r="R3" s="2" t="s">
        <v>12</v>
      </c>
    </row>
    <row r="4" spans="1:18" ht="19.5" customHeight="1">
      <c r="A4" s="6"/>
      <c r="B4" s="7" t="s">
        <v>13</v>
      </c>
      <c r="C4" s="8" t="s">
        <v>14</v>
      </c>
      <c r="D4" s="9"/>
      <c r="E4" s="7" t="s">
        <v>13</v>
      </c>
      <c r="F4" s="8" t="s">
        <v>14</v>
      </c>
      <c r="G4" s="9"/>
      <c r="H4" s="9" t="s">
        <v>7</v>
      </c>
      <c r="I4" s="7" t="s">
        <v>13</v>
      </c>
      <c r="J4" s="8" t="s">
        <v>14</v>
      </c>
      <c r="K4" s="9"/>
      <c r="L4" s="9" t="s">
        <v>15</v>
      </c>
      <c r="M4" s="7" t="s">
        <v>13</v>
      </c>
      <c r="N4" s="8" t="s">
        <v>14</v>
      </c>
      <c r="O4" s="9"/>
      <c r="P4" s="10" t="s">
        <v>15</v>
      </c>
      <c r="Q4" s="10" t="s">
        <v>15</v>
      </c>
      <c r="R4" s="10"/>
    </row>
    <row r="5" spans="1:18" ht="19.5" customHeight="1">
      <c r="A5" s="11" t="s">
        <v>16</v>
      </c>
      <c r="B5" s="12">
        <f>B6+B14+B52+B54+B59+B89+B98+B121+B126</f>
        <v>2921.41</v>
      </c>
      <c r="C5" s="12">
        <f aca="true" t="shared" si="0" ref="C5:R5">C6+C14+C52+C54+C59+C89+C98+C121+C126</f>
        <v>2933.91</v>
      </c>
      <c r="D5" s="12">
        <f t="shared" si="0"/>
        <v>5855.320000000001</v>
      </c>
      <c r="E5" s="12">
        <f t="shared" si="0"/>
        <v>1815</v>
      </c>
      <c r="F5" s="12">
        <f t="shared" si="0"/>
        <v>2301.54</v>
      </c>
      <c r="G5" s="12">
        <f t="shared" si="0"/>
        <v>4116.54</v>
      </c>
      <c r="H5" s="12">
        <f t="shared" si="0"/>
        <v>1372.18</v>
      </c>
      <c r="I5" s="12">
        <f t="shared" si="0"/>
        <v>239</v>
      </c>
      <c r="J5" s="12">
        <f t="shared" si="0"/>
        <v>209</v>
      </c>
      <c r="K5" s="12">
        <f t="shared" si="0"/>
        <v>448</v>
      </c>
      <c r="L5" s="12">
        <f t="shared" si="0"/>
        <v>746.6666666666667</v>
      </c>
      <c r="M5" s="12">
        <f t="shared" si="0"/>
        <v>135</v>
      </c>
      <c r="N5" s="12">
        <f t="shared" si="0"/>
        <v>175</v>
      </c>
      <c r="O5" s="12">
        <f t="shared" si="0"/>
        <v>310</v>
      </c>
      <c r="P5" s="12">
        <f t="shared" si="0"/>
        <v>172.22222222222223</v>
      </c>
      <c r="Q5" s="12">
        <f t="shared" si="0"/>
        <v>8146.388888888889</v>
      </c>
      <c r="R5" s="12">
        <f t="shared" si="0"/>
        <v>4073.1944444444443</v>
      </c>
    </row>
    <row r="6" spans="1:18" ht="19.5" customHeight="1">
      <c r="A6" s="13" t="s">
        <v>17</v>
      </c>
      <c r="B6" s="14">
        <f>SUM(B7:B9)</f>
        <v>358.40999999999997</v>
      </c>
      <c r="C6" s="14">
        <f aca="true" t="shared" si="1" ref="C6:R6">SUM(C7:C9)</f>
        <v>352.51</v>
      </c>
      <c r="D6" s="14">
        <f t="shared" si="1"/>
        <v>710.92</v>
      </c>
      <c r="E6" s="14">
        <f t="shared" si="1"/>
        <v>75</v>
      </c>
      <c r="F6" s="14">
        <f t="shared" si="1"/>
        <v>232</v>
      </c>
      <c r="G6" s="14">
        <f t="shared" si="1"/>
        <v>307</v>
      </c>
      <c r="H6" s="14">
        <f t="shared" si="1"/>
        <v>102.33333333333333</v>
      </c>
      <c r="I6" s="14">
        <f t="shared" si="1"/>
        <v>10</v>
      </c>
      <c r="J6" s="14">
        <f t="shared" si="1"/>
        <v>11</v>
      </c>
      <c r="K6" s="14">
        <f t="shared" si="1"/>
        <v>21</v>
      </c>
      <c r="L6" s="14">
        <f t="shared" si="1"/>
        <v>35</v>
      </c>
      <c r="M6" s="14">
        <f t="shared" si="1"/>
        <v>4</v>
      </c>
      <c r="N6" s="14">
        <f t="shared" si="1"/>
        <v>2</v>
      </c>
      <c r="O6" s="14">
        <f t="shared" si="1"/>
        <v>6</v>
      </c>
      <c r="P6" s="14">
        <f t="shared" si="1"/>
        <v>3.3333333333333335</v>
      </c>
      <c r="Q6" s="14">
        <f t="shared" si="1"/>
        <v>851.5866666666666</v>
      </c>
      <c r="R6" s="14">
        <f t="shared" si="1"/>
        <v>425.7933333333333</v>
      </c>
    </row>
    <row r="7" spans="1:18" ht="19.5" customHeight="1">
      <c r="A7" s="15" t="s">
        <v>18</v>
      </c>
      <c r="B7" s="16">
        <v>63.28</v>
      </c>
      <c r="C7" s="16">
        <v>76.29</v>
      </c>
      <c r="D7" s="16">
        <f>SUM(B7:C7)</f>
        <v>139.57</v>
      </c>
      <c r="E7" s="16">
        <v>4</v>
      </c>
      <c r="F7" s="16">
        <v>58</v>
      </c>
      <c r="G7" s="16">
        <f>SUM(E7:F7)</f>
        <v>62</v>
      </c>
      <c r="H7" s="16">
        <f>G7/3</f>
        <v>20.666666666666668</v>
      </c>
      <c r="I7" s="16">
        <v>0</v>
      </c>
      <c r="J7" s="16">
        <v>0</v>
      </c>
      <c r="K7" s="16">
        <f>SUM(I7:J7)</f>
        <v>0</v>
      </c>
      <c r="L7" s="16">
        <f>K7*10/6</f>
        <v>0</v>
      </c>
      <c r="M7" s="16">
        <v>0</v>
      </c>
      <c r="N7" s="16">
        <v>0</v>
      </c>
      <c r="O7" s="16">
        <f>SUM(M7:N7)</f>
        <v>0</v>
      </c>
      <c r="P7" s="16">
        <f>O7*10/18</f>
        <v>0</v>
      </c>
      <c r="Q7" s="16">
        <f>D7+H7+L7+P7</f>
        <v>160.23666666666665</v>
      </c>
      <c r="R7" s="16">
        <f aca="true" t="shared" si="2" ref="R7:R23">Q7/2</f>
        <v>80.11833333333333</v>
      </c>
    </row>
    <row r="8" spans="1:18" ht="19.5" customHeight="1">
      <c r="A8" s="15" t="s">
        <v>19</v>
      </c>
      <c r="B8" s="16">
        <v>89.28</v>
      </c>
      <c r="C8" s="16">
        <v>83.36</v>
      </c>
      <c r="D8" s="16">
        <f>SUM(B8:C8)</f>
        <v>172.64</v>
      </c>
      <c r="E8" s="16">
        <v>19</v>
      </c>
      <c r="F8" s="16">
        <v>6</v>
      </c>
      <c r="G8" s="16">
        <f>SUM(E8:F8)</f>
        <v>25</v>
      </c>
      <c r="H8" s="16">
        <f>G8/3</f>
        <v>8.333333333333334</v>
      </c>
      <c r="I8" s="16">
        <v>0</v>
      </c>
      <c r="J8" s="16">
        <v>0</v>
      </c>
      <c r="K8" s="16">
        <f>SUM(I8:J8)</f>
        <v>0</v>
      </c>
      <c r="L8" s="16">
        <f>K8*10/6</f>
        <v>0</v>
      </c>
      <c r="M8" s="16">
        <v>0</v>
      </c>
      <c r="N8" s="16">
        <v>0</v>
      </c>
      <c r="O8" s="16">
        <f>SUM(M8:N8)</f>
        <v>0</v>
      </c>
      <c r="P8" s="16">
        <f aca="true" t="shared" si="3" ref="P8:P23">O8*10/18</f>
        <v>0</v>
      </c>
      <c r="Q8" s="16">
        <f>D8+H8+L8+P8</f>
        <v>180.97333333333333</v>
      </c>
      <c r="R8" s="16">
        <f t="shared" si="2"/>
        <v>90.48666666666666</v>
      </c>
    </row>
    <row r="9" spans="1:18" ht="19.5" customHeight="1">
      <c r="A9" s="15" t="s">
        <v>20</v>
      </c>
      <c r="B9" s="16">
        <f aca="true" t="shared" si="4" ref="B9:R9">SUM(B10:B13)</f>
        <v>205.85</v>
      </c>
      <c r="C9" s="16">
        <f t="shared" si="4"/>
        <v>192.85999999999999</v>
      </c>
      <c r="D9" s="16">
        <f t="shared" si="4"/>
        <v>398.71</v>
      </c>
      <c r="E9" s="16">
        <f t="shared" si="4"/>
        <v>52</v>
      </c>
      <c r="F9" s="16">
        <f t="shared" si="4"/>
        <v>168</v>
      </c>
      <c r="G9" s="16">
        <f t="shared" si="4"/>
        <v>220</v>
      </c>
      <c r="H9" s="16">
        <f t="shared" si="4"/>
        <v>73.33333333333333</v>
      </c>
      <c r="I9" s="16">
        <f t="shared" si="4"/>
        <v>10</v>
      </c>
      <c r="J9" s="16">
        <f t="shared" si="4"/>
        <v>11</v>
      </c>
      <c r="K9" s="16">
        <f t="shared" si="4"/>
        <v>21</v>
      </c>
      <c r="L9" s="16">
        <f t="shared" si="4"/>
        <v>35</v>
      </c>
      <c r="M9" s="16">
        <f t="shared" si="4"/>
        <v>4</v>
      </c>
      <c r="N9" s="16">
        <f t="shared" si="4"/>
        <v>2</v>
      </c>
      <c r="O9" s="16">
        <f t="shared" si="4"/>
        <v>6</v>
      </c>
      <c r="P9" s="16">
        <f t="shared" si="4"/>
        <v>3.3333333333333335</v>
      </c>
      <c r="Q9" s="16">
        <f t="shared" si="4"/>
        <v>510.37666666666667</v>
      </c>
      <c r="R9" s="16">
        <f t="shared" si="4"/>
        <v>255.18833333333333</v>
      </c>
    </row>
    <row r="10" spans="1:18" ht="19.5" customHeight="1">
      <c r="A10" s="17" t="s">
        <v>21</v>
      </c>
      <c r="B10" s="18">
        <v>183</v>
      </c>
      <c r="C10" s="18">
        <v>190.57</v>
      </c>
      <c r="D10" s="19">
        <f>SUM(B10:C10)</f>
        <v>373.57</v>
      </c>
      <c r="E10" s="18">
        <v>42</v>
      </c>
      <c r="F10" s="18">
        <v>120</v>
      </c>
      <c r="G10" s="19">
        <f>SUM(E10:F10)</f>
        <v>162</v>
      </c>
      <c r="H10" s="19">
        <f>G10/3</f>
        <v>54</v>
      </c>
      <c r="I10" s="18">
        <v>0</v>
      </c>
      <c r="J10" s="18">
        <v>0</v>
      </c>
      <c r="K10" s="19">
        <f>SUM(I10:J10)</f>
        <v>0</v>
      </c>
      <c r="L10" s="19">
        <f>K10*10/6</f>
        <v>0</v>
      </c>
      <c r="M10" s="18">
        <v>0</v>
      </c>
      <c r="N10" s="18">
        <v>0</v>
      </c>
      <c r="O10" s="19">
        <f>SUM(M10:N10)</f>
        <v>0</v>
      </c>
      <c r="P10" s="19">
        <f t="shared" si="3"/>
        <v>0</v>
      </c>
      <c r="Q10" s="19">
        <f>D10+H10+L10+P10</f>
        <v>427.57</v>
      </c>
      <c r="R10" s="19">
        <f t="shared" si="2"/>
        <v>213.785</v>
      </c>
    </row>
    <row r="11" spans="1:18" ht="19.5" customHeight="1">
      <c r="A11" s="20" t="s">
        <v>22</v>
      </c>
      <c r="B11" s="19">
        <v>17.85</v>
      </c>
      <c r="C11" s="19">
        <v>2.29</v>
      </c>
      <c r="D11" s="19">
        <f>SUM(B11:C11)</f>
        <v>20.14</v>
      </c>
      <c r="E11" s="19">
        <v>2</v>
      </c>
      <c r="F11" s="19">
        <v>0</v>
      </c>
      <c r="G11" s="19">
        <f>SUM(E11:F11)</f>
        <v>2</v>
      </c>
      <c r="H11" s="19">
        <f>G11/3</f>
        <v>0.6666666666666666</v>
      </c>
      <c r="I11" s="19">
        <v>0</v>
      </c>
      <c r="J11" s="19">
        <v>0</v>
      </c>
      <c r="K11" s="19">
        <f>SUM(I11:J11)</f>
        <v>0</v>
      </c>
      <c r="L11" s="19">
        <f>K11*10/6</f>
        <v>0</v>
      </c>
      <c r="M11" s="19">
        <v>0</v>
      </c>
      <c r="N11" s="19">
        <v>0</v>
      </c>
      <c r="O11" s="19">
        <f>SUM(M11:N11)</f>
        <v>0</v>
      </c>
      <c r="P11" s="19">
        <f t="shared" si="3"/>
        <v>0</v>
      </c>
      <c r="Q11" s="19">
        <f>D11+H11+L11+P11</f>
        <v>20.80666666666667</v>
      </c>
      <c r="R11" s="19">
        <f t="shared" si="2"/>
        <v>10.403333333333334</v>
      </c>
    </row>
    <row r="12" spans="1:18" ht="19.5" customHeight="1">
      <c r="A12" s="20" t="s">
        <v>23</v>
      </c>
      <c r="B12" s="19">
        <v>0</v>
      </c>
      <c r="C12" s="19">
        <v>0</v>
      </c>
      <c r="D12" s="19">
        <f>SUM(B12:C12)</f>
        <v>0</v>
      </c>
      <c r="E12" s="19">
        <v>0</v>
      </c>
      <c r="F12" s="19">
        <v>0</v>
      </c>
      <c r="G12" s="19">
        <f>SUM(E12:F12)</f>
        <v>0</v>
      </c>
      <c r="H12" s="19">
        <f>G12/3</f>
        <v>0</v>
      </c>
      <c r="I12" s="19">
        <v>10</v>
      </c>
      <c r="J12" s="19">
        <v>11</v>
      </c>
      <c r="K12" s="19">
        <f>SUM(I12:J12)</f>
        <v>21</v>
      </c>
      <c r="L12" s="19">
        <f>K12*10/6</f>
        <v>35</v>
      </c>
      <c r="M12" s="19">
        <v>4</v>
      </c>
      <c r="N12" s="19">
        <v>2</v>
      </c>
      <c r="O12" s="19">
        <f>SUM(M12:N12)</f>
        <v>6</v>
      </c>
      <c r="P12" s="19">
        <f t="shared" si="3"/>
        <v>3.3333333333333335</v>
      </c>
      <c r="Q12" s="19">
        <f>D12+H12+L12+P12</f>
        <v>38.333333333333336</v>
      </c>
      <c r="R12" s="19">
        <f t="shared" si="2"/>
        <v>19.166666666666668</v>
      </c>
    </row>
    <row r="13" spans="1:18" ht="19.5" customHeight="1">
      <c r="A13" s="20" t="s">
        <v>24</v>
      </c>
      <c r="B13" s="19">
        <v>5</v>
      </c>
      <c r="C13" s="19">
        <v>0</v>
      </c>
      <c r="D13" s="19">
        <f>SUM(B13:C13)</f>
        <v>5</v>
      </c>
      <c r="E13" s="19">
        <v>8</v>
      </c>
      <c r="F13" s="19">
        <v>48</v>
      </c>
      <c r="G13" s="19">
        <f>SUM(E13:F13)</f>
        <v>56</v>
      </c>
      <c r="H13" s="19">
        <f>G13/3</f>
        <v>18.666666666666668</v>
      </c>
      <c r="I13" s="19">
        <v>0</v>
      </c>
      <c r="J13" s="19">
        <v>0</v>
      </c>
      <c r="K13" s="19">
        <f>SUM(I13:J13)</f>
        <v>0</v>
      </c>
      <c r="L13" s="19">
        <f>K13*10/6</f>
        <v>0</v>
      </c>
      <c r="M13" s="19">
        <v>0</v>
      </c>
      <c r="N13" s="19">
        <v>0</v>
      </c>
      <c r="O13" s="19">
        <f>SUM(M13:N13)</f>
        <v>0</v>
      </c>
      <c r="P13" s="19">
        <f t="shared" si="3"/>
        <v>0</v>
      </c>
      <c r="Q13" s="19">
        <f>D13+H13+L13+P13</f>
        <v>23.666666666666668</v>
      </c>
      <c r="R13" s="19">
        <f t="shared" si="2"/>
        <v>11.833333333333334</v>
      </c>
    </row>
    <row r="14" spans="1:18" ht="19.5" customHeight="1">
      <c r="A14" s="21" t="s">
        <v>25</v>
      </c>
      <c r="B14" s="22">
        <f>B15+B16+B21+B28+B33+B38+B44</f>
        <v>337.07</v>
      </c>
      <c r="C14" s="22">
        <f aca="true" t="shared" si="5" ref="C14:R14">C15+C16+C21+C28+C33+C38+C44</f>
        <v>362.53</v>
      </c>
      <c r="D14" s="22">
        <f t="shared" si="5"/>
        <v>699.6</v>
      </c>
      <c r="E14" s="22">
        <f t="shared" si="5"/>
        <v>206.07</v>
      </c>
      <c r="F14" s="22">
        <f t="shared" si="5"/>
        <v>228.53</v>
      </c>
      <c r="G14" s="22">
        <f t="shared" si="5"/>
        <v>434.6</v>
      </c>
      <c r="H14" s="22">
        <f t="shared" si="5"/>
        <v>144.86666666666665</v>
      </c>
      <c r="I14" s="22">
        <f t="shared" si="5"/>
        <v>94</v>
      </c>
      <c r="J14" s="22">
        <f t="shared" si="5"/>
        <v>47</v>
      </c>
      <c r="K14" s="22">
        <f t="shared" si="5"/>
        <v>141</v>
      </c>
      <c r="L14" s="22">
        <f t="shared" si="5"/>
        <v>235</v>
      </c>
      <c r="M14" s="22">
        <f t="shared" si="5"/>
        <v>91</v>
      </c>
      <c r="N14" s="22">
        <f t="shared" si="5"/>
        <v>102</v>
      </c>
      <c r="O14" s="22">
        <f t="shared" si="5"/>
        <v>193</v>
      </c>
      <c r="P14" s="22">
        <f t="shared" si="5"/>
        <v>107.22222222222223</v>
      </c>
      <c r="Q14" s="22">
        <f t="shared" si="5"/>
        <v>1186.688888888889</v>
      </c>
      <c r="R14" s="22">
        <f t="shared" si="5"/>
        <v>593.3444444444445</v>
      </c>
    </row>
    <row r="15" spans="1:18" ht="19.5" customHeight="1">
      <c r="A15" s="15" t="s">
        <v>26</v>
      </c>
      <c r="B15" s="16">
        <v>16</v>
      </c>
      <c r="C15" s="16">
        <v>18</v>
      </c>
      <c r="D15" s="16">
        <f>SUM(B15:C15)</f>
        <v>34</v>
      </c>
      <c r="E15" s="16">
        <v>32</v>
      </c>
      <c r="F15" s="16">
        <v>29</v>
      </c>
      <c r="G15" s="16">
        <f>SUM(E15:F15)</f>
        <v>61</v>
      </c>
      <c r="H15" s="16">
        <f>G15/3</f>
        <v>20.333333333333332</v>
      </c>
      <c r="I15" s="16">
        <v>10</v>
      </c>
      <c r="J15" s="16">
        <v>0</v>
      </c>
      <c r="K15" s="16">
        <f>SUM(I15:J15)</f>
        <v>10</v>
      </c>
      <c r="L15" s="16">
        <f>K15*10/6</f>
        <v>16.666666666666668</v>
      </c>
      <c r="M15" s="16">
        <v>10</v>
      </c>
      <c r="N15" s="16">
        <v>0</v>
      </c>
      <c r="O15" s="16">
        <f>SUM(M15:N15)</f>
        <v>10</v>
      </c>
      <c r="P15" s="16">
        <f>O15*10/18</f>
        <v>5.555555555555555</v>
      </c>
      <c r="Q15" s="23">
        <f>D15+H15+L15+P15</f>
        <v>76.55555555555556</v>
      </c>
      <c r="R15" s="16">
        <f t="shared" si="2"/>
        <v>38.27777777777778</v>
      </c>
    </row>
    <row r="16" spans="1:18" ht="19.5" customHeight="1">
      <c r="A16" s="15" t="s">
        <v>27</v>
      </c>
      <c r="B16" s="24">
        <f>B17+B19+B20</f>
        <v>60</v>
      </c>
      <c r="C16" s="24">
        <f aca="true" t="shared" si="6" ref="C16:R16">C17+C19+C20</f>
        <v>70.5</v>
      </c>
      <c r="D16" s="24">
        <f t="shared" si="6"/>
        <v>130.5</v>
      </c>
      <c r="E16" s="24">
        <f t="shared" si="6"/>
        <v>48</v>
      </c>
      <c r="F16" s="24">
        <f t="shared" si="6"/>
        <v>43</v>
      </c>
      <c r="G16" s="24">
        <f t="shared" si="6"/>
        <v>91</v>
      </c>
      <c r="H16" s="24">
        <f t="shared" si="6"/>
        <v>30.333333333333332</v>
      </c>
      <c r="I16" s="24">
        <f t="shared" si="6"/>
        <v>10</v>
      </c>
      <c r="J16" s="24">
        <f t="shared" si="6"/>
        <v>12</v>
      </c>
      <c r="K16" s="24">
        <f t="shared" si="6"/>
        <v>22</v>
      </c>
      <c r="L16" s="24">
        <f t="shared" si="6"/>
        <v>36.666666666666664</v>
      </c>
      <c r="M16" s="24">
        <f t="shared" si="6"/>
        <v>25</v>
      </c>
      <c r="N16" s="24">
        <f t="shared" si="6"/>
        <v>60</v>
      </c>
      <c r="O16" s="24">
        <f t="shared" si="6"/>
        <v>85</v>
      </c>
      <c r="P16" s="24">
        <f t="shared" si="6"/>
        <v>47.22222222222222</v>
      </c>
      <c r="Q16" s="24">
        <f t="shared" si="6"/>
        <v>244.72222222222226</v>
      </c>
      <c r="R16" s="24">
        <f t="shared" si="6"/>
        <v>122.36111111111113</v>
      </c>
    </row>
    <row r="17" spans="1:18" ht="19.5" customHeight="1">
      <c r="A17" s="20" t="s">
        <v>28</v>
      </c>
      <c r="B17" s="19">
        <v>0</v>
      </c>
      <c r="C17" s="19">
        <v>0</v>
      </c>
      <c r="D17" s="19">
        <f>SUM(B17:C17)</f>
        <v>0</v>
      </c>
      <c r="E17" s="19">
        <v>0</v>
      </c>
      <c r="F17" s="19">
        <v>0</v>
      </c>
      <c r="G17" s="19">
        <f>SUM(E17:F17)</f>
        <v>0</v>
      </c>
      <c r="H17" s="19">
        <f>G17/3</f>
        <v>0</v>
      </c>
      <c r="I17" s="19">
        <v>8</v>
      </c>
      <c r="J17" s="19">
        <v>10</v>
      </c>
      <c r="K17" s="19">
        <f>SUM(I17:J17)</f>
        <v>18</v>
      </c>
      <c r="L17" s="19">
        <f>K17*10/6</f>
        <v>30</v>
      </c>
      <c r="M17" s="19">
        <v>17</v>
      </c>
      <c r="N17" s="19">
        <v>40</v>
      </c>
      <c r="O17" s="19">
        <f>SUM(M17:N17)</f>
        <v>57</v>
      </c>
      <c r="P17" s="19">
        <f t="shared" si="3"/>
        <v>31.666666666666668</v>
      </c>
      <c r="Q17" s="19">
        <f>D17+H17+L17+P17</f>
        <v>61.66666666666667</v>
      </c>
      <c r="R17" s="19">
        <f t="shared" si="2"/>
        <v>30.833333333333336</v>
      </c>
    </row>
    <row r="18" spans="1:18" ht="19.5" customHeight="1">
      <c r="A18" s="25" t="s">
        <v>29</v>
      </c>
      <c r="B18" s="26">
        <v>0</v>
      </c>
      <c r="C18" s="26">
        <v>0</v>
      </c>
      <c r="D18" s="26">
        <f>SUM(B18:C18)</f>
        <v>0</v>
      </c>
      <c r="E18" s="26">
        <v>0</v>
      </c>
      <c r="F18" s="26">
        <v>0</v>
      </c>
      <c r="G18" s="26">
        <f>SUM(E18:F18)</f>
        <v>0</v>
      </c>
      <c r="H18" s="26">
        <f>G18/3</f>
        <v>0</v>
      </c>
      <c r="I18" s="26">
        <v>0</v>
      </c>
      <c r="J18" s="26">
        <v>0</v>
      </c>
      <c r="K18" s="26">
        <f>SUM(I18:J18)</f>
        <v>0</v>
      </c>
      <c r="L18" s="26">
        <f>K18*10/6</f>
        <v>0</v>
      </c>
      <c r="M18" s="26">
        <v>54</v>
      </c>
      <c r="N18" s="26">
        <v>18</v>
      </c>
      <c r="O18" s="26">
        <f>SUM(M18:N18)</f>
        <v>72</v>
      </c>
      <c r="P18" s="26">
        <f t="shared" si="3"/>
        <v>40</v>
      </c>
      <c r="Q18" s="26">
        <f>D18+H18+L18+P18</f>
        <v>40</v>
      </c>
      <c r="R18" s="26">
        <f t="shared" si="2"/>
        <v>20</v>
      </c>
    </row>
    <row r="19" spans="1:18" ht="19.5" customHeight="1">
      <c r="A19" s="27" t="s">
        <v>30</v>
      </c>
      <c r="B19" s="28">
        <v>30</v>
      </c>
      <c r="C19" s="28">
        <v>48.5</v>
      </c>
      <c r="D19" s="28">
        <f>SUM(B19:C19)</f>
        <v>78.5</v>
      </c>
      <c r="E19" s="28">
        <v>36</v>
      </c>
      <c r="F19" s="28">
        <v>33</v>
      </c>
      <c r="G19" s="28">
        <f>SUM(E19:F19)</f>
        <v>69</v>
      </c>
      <c r="H19" s="28">
        <f>G19/3</f>
        <v>23</v>
      </c>
      <c r="I19" s="28">
        <v>2</v>
      </c>
      <c r="J19" s="28">
        <v>2</v>
      </c>
      <c r="K19" s="28">
        <f>SUM(I19:J19)</f>
        <v>4</v>
      </c>
      <c r="L19" s="28">
        <f>K19*10/6</f>
        <v>6.666666666666667</v>
      </c>
      <c r="M19" s="28">
        <v>8</v>
      </c>
      <c r="N19" s="28">
        <v>20</v>
      </c>
      <c r="O19" s="28">
        <f>SUM(M19:N19)</f>
        <v>28</v>
      </c>
      <c r="P19" s="28">
        <f t="shared" si="3"/>
        <v>15.555555555555555</v>
      </c>
      <c r="Q19" s="28">
        <f>D19+H19+L19+P19</f>
        <v>123.72222222222223</v>
      </c>
      <c r="R19" s="28">
        <f t="shared" si="2"/>
        <v>61.861111111111114</v>
      </c>
    </row>
    <row r="20" spans="1:18" ht="19.5" customHeight="1">
      <c r="A20" s="20" t="s">
        <v>31</v>
      </c>
      <c r="B20" s="19">
        <v>30</v>
      </c>
      <c r="C20" s="19">
        <v>22</v>
      </c>
      <c r="D20" s="19">
        <f>SUM(B20:C20)</f>
        <v>52</v>
      </c>
      <c r="E20" s="19">
        <v>12</v>
      </c>
      <c r="F20" s="19">
        <v>10</v>
      </c>
      <c r="G20" s="19">
        <f>SUM(E20:F20)</f>
        <v>22</v>
      </c>
      <c r="H20" s="19">
        <f>G20/3</f>
        <v>7.333333333333333</v>
      </c>
      <c r="I20" s="19">
        <v>0</v>
      </c>
      <c r="J20" s="19">
        <v>0</v>
      </c>
      <c r="K20" s="19">
        <f>SUM(I20:J20)</f>
        <v>0</v>
      </c>
      <c r="L20" s="19">
        <f>K20*10/6</f>
        <v>0</v>
      </c>
      <c r="M20" s="19">
        <v>0</v>
      </c>
      <c r="N20" s="19">
        <v>0</v>
      </c>
      <c r="O20" s="19">
        <f>SUM(M20:N20)</f>
        <v>0</v>
      </c>
      <c r="P20" s="19">
        <f t="shared" si="3"/>
        <v>0</v>
      </c>
      <c r="Q20" s="19">
        <f>D20+H20+L20+P20</f>
        <v>59.333333333333336</v>
      </c>
      <c r="R20" s="19">
        <f t="shared" si="2"/>
        <v>29.666666666666668</v>
      </c>
    </row>
    <row r="21" spans="1:18" ht="19.5" customHeight="1">
      <c r="A21" s="15" t="s">
        <v>32</v>
      </c>
      <c r="B21" s="24">
        <f>SUM(B22:B23)</f>
        <v>59.07</v>
      </c>
      <c r="C21" s="24">
        <f aca="true" t="shared" si="7" ref="C21:R21">SUM(C22:C23)</f>
        <v>38.53</v>
      </c>
      <c r="D21" s="24">
        <f t="shared" si="7"/>
        <v>97.6</v>
      </c>
      <c r="E21" s="24">
        <f t="shared" si="7"/>
        <v>42.07</v>
      </c>
      <c r="F21" s="24">
        <f t="shared" si="7"/>
        <v>34.53</v>
      </c>
      <c r="G21" s="24">
        <f t="shared" si="7"/>
        <v>76.6</v>
      </c>
      <c r="H21" s="24">
        <f t="shared" si="7"/>
        <v>25.53333333333333</v>
      </c>
      <c r="I21" s="24">
        <f t="shared" si="7"/>
        <v>4</v>
      </c>
      <c r="J21" s="24">
        <f t="shared" si="7"/>
        <v>6</v>
      </c>
      <c r="K21" s="24">
        <f t="shared" si="7"/>
        <v>10</v>
      </c>
      <c r="L21" s="24">
        <f t="shared" si="7"/>
        <v>16.666666666666668</v>
      </c>
      <c r="M21" s="24">
        <f t="shared" si="7"/>
        <v>4</v>
      </c>
      <c r="N21" s="24">
        <f t="shared" si="7"/>
        <v>6</v>
      </c>
      <c r="O21" s="24">
        <f t="shared" si="7"/>
        <v>10</v>
      </c>
      <c r="P21" s="24">
        <f t="shared" si="7"/>
        <v>5.555555555555555</v>
      </c>
      <c r="Q21" s="24">
        <f t="shared" si="7"/>
        <v>145.35555555555555</v>
      </c>
      <c r="R21" s="24">
        <f t="shared" si="7"/>
        <v>72.67777777777778</v>
      </c>
    </row>
    <row r="22" spans="1:18" ht="19.5" customHeight="1">
      <c r="A22" s="29" t="s">
        <v>33</v>
      </c>
      <c r="B22" s="30">
        <v>57.07</v>
      </c>
      <c r="C22" s="30">
        <v>38.53</v>
      </c>
      <c r="D22" s="30">
        <f>SUM(B22:C22)</f>
        <v>95.6</v>
      </c>
      <c r="E22" s="30">
        <v>38.07</v>
      </c>
      <c r="F22" s="30">
        <v>34.53</v>
      </c>
      <c r="G22" s="30">
        <f>SUM(E22:F22)</f>
        <v>72.6</v>
      </c>
      <c r="H22" s="30">
        <f>G22/3</f>
        <v>24.2</v>
      </c>
      <c r="I22" s="30">
        <v>4</v>
      </c>
      <c r="J22" s="30">
        <v>6</v>
      </c>
      <c r="K22" s="30">
        <f>SUM(I22:J22)</f>
        <v>10</v>
      </c>
      <c r="L22" s="30">
        <f>K22*10/6</f>
        <v>16.666666666666668</v>
      </c>
      <c r="M22" s="30">
        <v>4</v>
      </c>
      <c r="N22" s="30">
        <v>6</v>
      </c>
      <c r="O22" s="30">
        <f>SUM(M22:N22)</f>
        <v>10</v>
      </c>
      <c r="P22" s="30">
        <f t="shared" si="3"/>
        <v>5.555555555555555</v>
      </c>
      <c r="Q22" s="30">
        <f>D22+H22+L22+P22</f>
        <v>142.0222222222222</v>
      </c>
      <c r="R22" s="30">
        <f t="shared" si="2"/>
        <v>71.0111111111111</v>
      </c>
    </row>
    <row r="23" spans="1:18" ht="19.5" customHeight="1">
      <c r="A23" s="31" t="s">
        <v>30</v>
      </c>
      <c r="B23" s="32">
        <v>2</v>
      </c>
      <c r="C23" s="32">
        <v>0</v>
      </c>
      <c r="D23" s="32">
        <f>SUM(B23:C23)</f>
        <v>2</v>
      </c>
      <c r="E23" s="32">
        <v>4</v>
      </c>
      <c r="F23" s="32">
        <v>0</v>
      </c>
      <c r="G23" s="32">
        <f>SUM(E23:F23)</f>
        <v>4</v>
      </c>
      <c r="H23" s="32">
        <f>G23/3</f>
        <v>1.3333333333333333</v>
      </c>
      <c r="I23" s="32">
        <v>0</v>
      </c>
      <c r="J23" s="32">
        <v>0</v>
      </c>
      <c r="K23" s="32">
        <f>SUM(I23:J23)</f>
        <v>0</v>
      </c>
      <c r="L23" s="32">
        <f>K23*10/6</f>
        <v>0</v>
      </c>
      <c r="M23" s="32">
        <v>0</v>
      </c>
      <c r="N23" s="32">
        <v>0</v>
      </c>
      <c r="O23" s="32">
        <f>SUM(M23:N23)</f>
        <v>0</v>
      </c>
      <c r="P23" s="32">
        <f t="shared" si="3"/>
        <v>0</v>
      </c>
      <c r="Q23" s="32">
        <f>D23+H23+L23+P23</f>
        <v>3.333333333333333</v>
      </c>
      <c r="R23" s="32">
        <f t="shared" si="2"/>
        <v>1.6666666666666665</v>
      </c>
    </row>
    <row r="24" spans="1:18" ht="19.5" customHeight="1">
      <c r="A24" s="60" t="s">
        <v>0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 ht="19.5" customHeight="1">
      <c r="A25" s="2"/>
      <c r="B25" s="61" t="s">
        <v>1</v>
      </c>
      <c r="C25" s="61"/>
      <c r="D25" s="61"/>
      <c r="E25" s="61"/>
      <c r="F25" s="61"/>
      <c r="G25" s="62"/>
      <c r="H25" s="3" t="s">
        <v>2</v>
      </c>
      <c r="I25" s="61" t="s">
        <v>3</v>
      </c>
      <c r="J25" s="61"/>
      <c r="K25" s="61"/>
      <c r="L25" s="61"/>
      <c r="M25" s="61"/>
      <c r="N25" s="61"/>
      <c r="O25" s="62"/>
      <c r="P25" s="3" t="s">
        <v>4</v>
      </c>
      <c r="Q25" s="3" t="s">
        <v>5</v>
      </c>
      <c r="R25" s="3"/>
    </row>
    <row r="26" spans="1:18" ht="19.5" customHeight="1">
      <c r="A26" s="2" t="s">
        <v>6</v>
      </c>
      <c r="B26" s="63" t="s">
        <v>7</v>
      </c>
      <c r="C26" s="62"/>
      <c r="D26" s="3" t="s">
        <v>5</v>
      </c>
      <c r="E26" s="63" t="s">
        <v>8</v>
      </c>
      <c r="F26" s="62"/>
      <c r="G26" s="3" t="s">
        <v>5</v>
      </c>
      <c r="H26" s="2" t="s">
        <v>9</v>
      </c>
      <c r="I26" s="63" t="s">
        <v>7</v>
      </c>
      <c r="J26" s="62"/>
      <c r="K26" s="4" t="s">
        <v>5</v>
      </c>
      <c r="L26" s="5" t="s">
        <v>10</v>
      </c>
      <c r="M26" s="63" t="s">
        <v>8</v>
      </c>
      <c r="N26" s="62"/>
      <c r="O26" s="4" t="s">
        <v>5</v>
      </c>
      <c r="P26" s="2" t="s">
        <v>11</v>
      </c>
      <c r="Q26" s="2" t="s">
        <v>7</v>
      </c>
      <c r="R26" s="2" t="s">
        <v>12</v>
      </c>
    </row>
    <row r="27" spans="1:18" ht="19.5" customHeight="1">
      <c r="A27" s="6"/>
      <c r="B27" s="7" t="s">
        <v>13</v>
      </c>
      <c r="C27" s="8" t="s">
        <v>14</v>
      </c>
      <c r="D27" s="9"/>
      <c r="E27" s="7" t="s">
        <v>13</v>
      </c>
      <c r="F27" s="8" t="s">
        <v>14</v>
      </c>
      <c r="G27" s="9"/>
      <c r="H27" s="9" t="s">
        <v>7</v>
      </c>
      <c r="I27" s="7" t="s">
        <v>13</v>
      </c>
      <c r="J27" s="8" t="s">
        <v>14</v>
      </c>
      <c r="K27" s="9"/>
      <c r="L27" s="9" t="s">
        <v>15</v>
      </c>
      <c r="M27" s="7" t="s">
        <v>13</v>
      </c>
      <c r="N27" s="8" t="s">
        <v>14</v>
      </c>
      <c r="O27" s="9"/>
      <c r="P27" s="10" t="s">
        <v>15</v>
      </c>
      <c r="Q27" s="10" t="s">
        <v>15</v>
      </c>
      <c r="R27" s="10"/>
    </row>
    <row r="28" spans="1:18" ht="19.5" customHeight="1">
      <c r="A28" s="15" t="s">
        <v>34</v>
      </c>
      <c r="B28" s="24">
        <f>B29+B31+B32</f>
        <v>35</v>
      </c>
      <c r="C28" s="24">
        <f aca="true" t="shared" si="8" ref="C28:R28">C29+C31+C32</f>
        <v>56</v>
      </c>
      <c r="D28" s="24">
        <f t="shared" si="8"/>
        <v>91</v>
      </c>
      <c r="E28" s="24">
        <f t="shared" si="8"/>
        <v>40</v>
      </c>
      <c r="F28" s="24">
        <f t="shared" si="8"/>
        <v>54</v>
      </c>
      <c r="G28" s="24">
        <f t="shared" si="8"/>
        <v>94</v>
      </c>
      <c r="H28" s="24">
        <f t="shared" si="8"/>
        <v>31.333333333333332</v>
      </c>
      <c r="I28" s="24">
        <f t="shared" si="8"/>
        <v>12</v>
      </c>
      <c r="J28" s="24">
        <f t="shared" si="8"/>
        <v>9</v>
      </c>
      <c r="K28" s="24">
        <f t="shared" si="8"/>
        <v>21</v>
      </c>
      <c r="L28" s="24">
        <f t="shared" si="8"/>
        <v>35</v>
      </c>
      <c r="M28" s="24">
        <f t="shared" si="8"/>
        <v>12</v>
      </c>
      <c r="N28" s="24">
        <f t="shared" si="8"/>
        <v>6</v>
      </c>
      <c r="O28" s="24">
        <f t="shared" si="8"/>
        <v>18</v>
      </c>
      <c r="P28" s="24">
        <f t="shared" si="8"/>
        <v>10</v>
      </c>
      <c r="Q28" s="24">
        <f t="shared" si="8"/>
        <v>167.33333333333331</v>
      </c>
      <c r="R28" s="24">
        <f t="shared" si="8"/>
        <v>83.66666666666666</v>
      </c>
    </row>
    <row r="29" spans="1:18" ht="19.5" customHeight="1">
      <c r="A29" s="20" t="s">
        <v>35</v>
      </c>
      <c r="B29" s="19">
        <v>5</v>
      </c>
      <c r="C29" s="19">
        <v>32</v>
      </c>
      <c r="D29" s="19">
        <f>SUM(B29:C29)</f>
        <v>37</v>
      </c>
      <c r="E29" s="19">
        <v>4</v>
      </c>
      <c r="F29" s="19">
        <v>14</v>
      </c>
      <c r="G29" s="19">
        <f>SUM(E29:F29)</f>
        <v>18</v>
      </c>
      <c r="H29" s="19">
        <f>G29/3</f>
        <v>6</v>
      </c>
      <c r="I29" s="19">
        <v>8</v>
      </c>
      <c r="J29" s="19">
        <v>9</v>
      </c>
      <c r="K29" s="19">
        <f>SUM(I29:J29)</f>
        <v>17</v>
      </c>
      <c r="L29" s="19">
        <f>K29*10/6</f>
        <v>28.333333333333332</v>
      </c>
      <c r="M29" s="19">
        <v>8</v>
      </c>
      <c r="N29" s="19">
        <v>6</v>
      </c>
      <c r="O29" s="19">
        <f>SUM(M29:N29)</f>
        <v>14</v>
      </c>
      <c r="P29" s="19">
        <f>O29*10/18</f>
        <v>7.777777777777778</v>
      </c>
      <c r="Q29" s="19">
        <f>D29+H29+L29+P29</f>
        <v>79.1111111111111</v>
      </c>
      <c r="R29" s="19">
        <f>Q29/2</f>
        <v>39.55555555555555</v>
      </c>
    </row>
    <row r="30" spans="1:18" ht="19.5" customHeight="1">
      <c r="A30" s="25" t="s">
        <v>29</v>
      </c>
      <c r="B30" s="26">
        <v>0</v>
      </c>
      <c r="C30" s="26">
        <v>0</v>
      </c>
      <c r="D30" s="26">
        <f>SUM(B30:C30)</f>
        <v>0</v>
      </c>
      <c r="E30" s="26">
        <v>0</v>
      </c>
      <c r="F30" s="26">
        <v>0</v>
      </c>
      <c r="G30" s="26">
        <f>SUM(E30:F30)</f>
        <v>0</v>
      </c>
      <c r="H30" s="26">
        <f>G30/3</f>
        <v>0</v>
      </c>
      <c r="I30" s="26">
        <v>0</v>
      </c>
      <c r="J30" s="26">
        <v>0</v>
      </c>
      <c r="K30" s="26">
        <f>SUM(I30:J30)</f>
        <v>0</v>
      </c>
      <c r="L30" s="26">
        <f>K30*10/6</f>
        <v>0</v>
      </c>
      <c r="M30" s="26">
        <v>18</v>
      </c>
      <c r="N30" s="26">
        <v>18</v>
      </c>
      <c r="O30" s="26">
        <f>SUM(M30:N30)</f>
        <v>36</v>
      </c>
      <c r="P30" s="26">
        <f aca="true" t="shared" si="9" ref="P30:P47">O30*10/18</f>
        <v>20</v>
      </c>
      <c r="Q30" s="26">
        <f>D30+H30+L30+P30</f>
        <v>20</v>
      </c>
      <c r="R30" s="26">
        <f aca="true" t="shared" si="10" ref="R30:R47">Q30/2</f>
        <v>10</v>
      </c>
    </row>
    <row r="31" spans="1:18" ht="19.5" customHeight="1">
      <c r="A31" s="27" t="s">
        <v>30</v>
      </c>
      <c r="B31" s="28">
        <v>12</v>
      </c>
      <c r="C31" s="28">
        <v>18</v>
      </c>
      <c r="D31" s="28">
        <f>SUM(B31:C31)</f>
        <v>30</v>
      </c>
      <c r="E31" s="28">
        <v>16</v>
      </c>
      <c r="F31" s="28">
        <v>36</v>
      </c>
      <c r="G31" s="28">
        <f>SUM(E31:F31)</f>
        <v>52</v>
      </c>
      <c r="H31" s="28">
        <f>G31/3</f>
        <v>17.333333333333332</v>
      </c>
      <c r="I31" s="28">
        <v>4</v>
      </c>
      <c r="J31" s="28">
        <v>0</v>
      </c>
      <c r="K31" s="28">
        <f>SUM(I31:J31)</f>
        <v>4</v>
      </c>
      <c r="L31" s="28">
        <f>K31*10/6</f>
        <v>6.666666666666667</v>
      </c>
      <c r="M31" s="28">
        <v>4</v>
      </c>
      <c r="N31" s="28">
        <v>0</v>
      </c>
      <c r="O31" s="28">
        <f>SUM(M31:N31)</f>
        <v>4</v>
      </c>
      <c r="P31" s="28">
        <f t="shared" si="9"/>
        <v>2.2222222222222223</v>
      </c>
      <c r="Q31" s="28">
        <f>D31+H31+L31+P31</f>
        <v>56.222222222222214</v>
      </c>
      <c r="R31" s="28">
        <f t="shared" si="10"/>
        <v>28.111111111111107</v>
      </c>
    </row>
    <row r="32" spans="1:18" ht="19.5" customHeight="1">
      <c r="A32" s="17" t="s">
        <v>36</v>
      </c>
      <c r="B32" s="33">
        <v>18</v>
      </c>
      <c r="C32" s="33">
        <v>6</v>
      </c>
      <c r="D32" s="33">
        <f>SUM(B32:C32)</f>
        <v>24</v>
      </c>
      <c r="E32" s="33">
        <v>20</v>
      </c>
      <c r="F32" s="33">
        <v>4</v>
      </c>
      <c r="G32" s="33">
        <f>SUM(E32:F32)</f>
        <v>24</v>
      </c>
      <c r="H32" s="33">
        <f>G32/3</f>
        <v>8</v>
      </c>
      <c r="I32" s="33">
        <v>0</v>
      </c>
      <c r="J32" s="33">
        <v>0</v>
      </c>
      <c r="K32" s="33">
        <f>SUM(I32:J32)</f>
        <v>0</v>
      </c>
      <c r="L32" s="33">
        <f>K32*10/6</f>
        <v>0</v>
      </c>
      <c r="M32" s="33">
        <v>0</v>
      </c>
      <c r="N32" s="33">
        <v>0</v>
      </c>
      <c r="O32" s="33">
        <f>SUM(M32:N32)</f>
        <v>0</v>
      </c>
      <c r="P32" s="19">
        <f t="shared" si="9"/>
        <v>0</v>
      </c>
      <c r="Q32" s="19">
        <f>D32+H32+L32+P32</f>
        <v>32</v>
      </c>
      <c r="R32" s="19">
        <f t="shared" si="10"/>
        <v>16</v>
      </c>
    </row>
    <row r="33" spans="1:18" ht="19.5" customHeight="1">
      <c r="A33" s="15" t="s">
        <v>37</v>
      </c>
      <c r="B33" s="24">
        <f aca="true" t="shared" si="11" ref="B33:R33">SUM(B34:B36)</f>
        <v>74</v>
      </c>
      <c r="C33" s="24">
        <f t="shared" si="11"/>
        <v>77</v>
      </c>
      <c r="D33" s="24">
        <f t="shared" si="11"/>
        <v>151</v>
      </c>
      <c r="E33" s="24">
        <f t="shared" si="11"/>
        <v>4</v>
      </c>
      <c r="F33" s="24">
        <f t="shared" si="11"/>
        <v>18</v>
      </c>
      <c r="G33" s="24">
        <f t="shared" si="11"/>
        <v>22</v>
      </c>
      <c r="H33" s="24">
        <f t="shared" si="11"/>
        <v>7.333333333333334</v>
      </c>
      <c r="I33" s="24">
        <f t="shared" si="11"/>
        <v>7</v>
      </c>
      <c r="J33" s="24">
        <f t="shared" si="11"/>
        <v>0</v>
      </c>
      <c r="K33" s="24">
        <f t="shared" si="11"/>
        <v>7</v>
      </c>
      <c r="L33" s="24">
        <f t="shared" si="11"/>
        <v>11.666666666666668</v>
      </c>
      <c r="M33" s="24">
        <f t="shared" si="11"/>
        <v>16</v>
      </c>
      <c r="N33" s="24">
        <f t="shared" si="11"/>
        <v>0</v>
      </c>
      <c r="O33" s="24">
        <f t="shared" si="11"/>
        <v>16</v>
      </c>
      <c r="P33" s="24">
        <f t="shared" si="11"/>
        <v>8.88888888888889</v>
      </c>
      <c r="Q33" s="24">
        <f t="shared" si="11"/>
        <v>178.88888888888889</v>
      </c>
      <c r="R33" s="24">
        <f t="shared" si="11"/>
        <v>89.44444444444444</v>
      </c>
    </row>
    <row r="34" spans="1:18" ht="19.5" customHeight="1">
      <c r="A34" s="29" t="s">
        <v>38</v>
      </c>
      <c r="B34" s="30">
        <v>54</v>
      </c>
      <c r="C34" s="30">
        <v>39</v>
      </c>
      <c r="D34" s="30">
        <f>SUM(B34:C34)</f>
        <v>93</v>
      </c>
      <c r="E34" s="30">
        <v>4</v>
      </c>
      <c r="F34" s="30">
        <v>16</v>
      </c>
      <c r="G34" s="30">
        <f>SUM(E34:F34)</f>
        <v>20</v>
      </c>
      <c r="H34" s="30">
        <f>G34/3</f>
        <v>6.666666666666667</v>
      </c>
      <c r="I34" s="30">
        <v>0</v>
      </c>
      <c r="J34" s="30">
        <v>0</v>
      </c>
      <c r="K34" s="30">
        <f>SUM(I34:J34)</f>
        <v>0</v>
      </c>
      <c r="L34" s="30">
        <f>K34*10/6</f>
        <v>0</v>
      </c>
      <c r="M34" s="30">
        <v>0</v>
      </c>
      <c r="N34" s="30">
        <v>0</v>
      </c>
      <c r="O34" s="30">
        <f>SUM(M34:N34)</f>
        <v>0</v>
      </c>
      <c r="P34" s="19">
        <f t="shared" si="9"/>
        <v>0</v>
      </c>
      <c r="Q34" s="19">
        <f>D34+H34+L34+P34</f>
        <v>99.66666666666667</v>
      </c>
      <c r="R34" s="19">
        <f t="shared" si="10"/>
        <v>49.833333333333336</v>
      </c>
    </row>
    <row r="35" spans="1:18" ht="19.5" customHeight="1">
      <c r="A35" s="34" t="s">
        <v>39</v>
      </c>
      <c r="B35" s="35">
        <v>20</v>
      </c>
      <c r="C35" s="35">
        <v>38</v>
      </c>
      <c r="D35" s="35">
        <f>SUM(B35:C35)</f>
        <v>58</v>
      </c>
      <c r="E35" s="35">
        <v>0</v>
      </c>
      <c r="F35" s="35">
        <v>2</v>
      </c>
      <c r="G35" s="35">
        <f>SUM(E35:F35)</f>
        <v>2</v>
      </c>
      <c r="H35" s="35">
        <f>G35/3</f>
        <v>0.6666666666666666</v>
      </c>
      <c r="I35" s="35">
        <v>2</v>
      </c>
      <c r="J35" s="35">
        <v>0</v>
      </c>
      <c r="K35" s="35">
        <f>SUM(I35:J35)</f>
        <v>2</v>
      </c>
      <c r="L35" s="35">
        <f>K35*10/6</f>
        <v>3.3333333333333335</v>
      </c>
      <c r="M35" s="35">
        <v>2</v>
      </c>
      <c r="N35" s="35">
        <v>0</v>
      </c>
      <c r="O35" s="35">
        <f>SUM(M35:N35)</f>
        <v>2</v>
      </c>
      <c r="P35" s="28">
        <f t="shared" si="9"/>
        <v>1.1111111111111112</v>
      </c>
      <c r="Q35" s="28">
        <f>D35+H35+L35+P35</f>
        <v>63.111111111111114</v>
      </c>
      <c r="R35" s="28">
        <f t="shared" si="10"/>
        <v>31.555555555555557</v>
      </c>
    </row>
    <row r="36" spans="1:18" ht="19.5" customHeight="1">
      <c r="A36" s="29" t="s">
        <v>40</v>
      </c>
      <c r="B36" s="30">
        <v>0</v>
      </c>
      <c r="C36" s="30">
        <v>0</v>
      </c>
      <c r="D36" s="30">
        <f>SUM(B36:C36)</f>
        <v>0</v>
      </c>
      <c r="E36" s="30">
        <v>0</v>
      </c>
      <c r="F36" s="30">
        <v>0</v>
      </c>
      <c r="G36" s="30">
        <f>SUM(E36:F36)</f>
        <v>0</v>
      </c>
      <c r="H36" s="30">
        <f>G36/3</f>
        <v>0</v>
      </c>
      <c r="I36" s="30">
        <v>5</v>
      </c>
      <c r="J36" s="30">
        <v>0</v>
      </c>
      <c r="K36" s="30">
        <f>SUM(I36:J36)</f>
        <v>5</v>
      </c>
      <c r="L36" s="30">
        <f>K36*10/6</f>
        <v>8.333333333333334</v>
      </c>
      <c r="M36" s="30">
        <v>14</v>
      </c>
      <c r="N36" s="30">
        <v>0</v>
      </c>
      <c r="O36" s="30">
        <f>SUM(M36:N36)</f>
        <v>14</v>
      </c>
      <c r="P36" s="19">
        <f t="shared" si="9"/>
        <v>7.777777777777778</v>
      </c>
      <c r="Q36" s="19">
        <f>D36+H36+L36+P36</f>
        <v>16.11111111111111</v>
      </c>
      <c r="R36" s="19">
        <f t="shared" si="10"/>
        <v>8.055555555555555</v>
      </c>
    </row>
    <row r="37" spans="1:18" ht="19.5" customHeight="1">
      <c r="A37" s="25" t="s">
        <v>29</v>
      </c>
      <c r="B37" s="26">
        <v>0</v>
      </c>
      <c r="C37" s="26">
        <v>0</v>
      </c>
      <c r="D37" s="26">
        <f>SUM(B37:C37)</f>
        <v>0</v>
      </c>
      <c r="E37" s="26">
        <v>0</v>
      </c>
      <c r="F37" s="26">
        <v>0</v>
      </c>
      <c r="G37" s="26">
        <f>SUM(E37:F37)</f>
        <v>0</v>
      </c>
      <c r="H37" s="26">
        <f>G37/3</f>
        <v>0</v>
      </c>
      <c r="I37" s="26">
        <v>0</v>
      </c>
      <c r="J37" s="26">
        <v>0</v>
      </c>
      <c r="K37" s="26">
        <f>SUM(I37:J37)</f>
        <v>0</v>
      </c>
      <c r="L37" s="26">
        <f>K37*10/6</f>
        <v>0</v>
      </c>
      <c r="M37" s="26">
        <v>36</v>
      </c>
      <c r="N37" s="26">
        <v>36</v>
      </c>
      <c r="O37" s="26">
        <f>SUM(M37:N37)</f>
        <v>72</v>
      </c>
      <c r="P37" s="26">
        <f t="shared" si="9"/>
        <v>40</v>
      </c>
      <c r="Q37" s="26">
        <f>D37+H37+L37+P37</f>
        <v>40</v>
      </c>
      <c r="R37" s="26">
        <f t="shared" si="10"/>
        <v>20</v>
      </c>
    </row>
    <row r="38" spans="1:18" ht="19.5" customHeight="1">
      <c r="A38" s="15" t="s">
        <v>41</v>
      </c>
      <c r="B38" s="24">
        <f aca="true" t="shared" si="12" ref="B38:R38">SUM(B39:B42)</f>
        <v>43</v>
      </c>
      <c r="C38" s="24">
        <f t="shared" si="12"/>
        <v>32</v>
      </c>
      <c r="D38" s="24">
        <f t="shared" si="12"/>
        <v>75</v>
      </c>
      <c r="E38" s="24">
        <f t="shared" si="12"/>
        <v>40</v>
      </c>
      <c r="F38" s="24">
        <f t="shared" si="12"/>
        <v>50</v>
      </c>
      <c r="G38" s="24">
        <f t="shared" si="12"/>
        <v>90</v>
      </c>
      <c r="H38" s="24">
        <f t="shared" si="12"/>
        <v>30</v>
      </c>
      <c r="I38" s="24">
        <f t="shared" si="12"/>
        <v>38</v>
      </c>
      <c r="J38" s="24">
        <f t="shared" si="12"/>
        <v>14</v>
      </c>
      <c r="K38" s="24">
        <f t="shared" si="12"/>
        <v>52</v>
      </c>
      <c r="L38" s="24">
        <f t="shared" si="12"/>
        <v>86.66666666666667</v>
      </c>
      <c r="M38" s="24">
        <f t="shared" si="12"/>
        <v>20</v>
      </c>
      <c r="N38" s="24">
        <f t="shared" si="12"/>
        <v>30</v>
      </c>
      <c r="O38" s="24">
        <f t="shared" si="12"/>
        <v>50</v>
      </c>
      <c r="P38" s="24">
        <f t="shared" si="12"/>
        <v>27.77777777777778</v>
      </c>
      <c r="Q38" s="24">
        <f t="shared" si="12"/>
        <v>219.44444444444446</v>
      </c>
      <c r="R38" s="24">
        <f t="shared" si="12"/>
        <v>109.72222222222223</v>
      </c>
    </row>
    <row r="39" spans="1:18" ht="19.5" customHeight="1">
      <c r="A39" s="20" t="s">
        <v>42</v>
      </c>
      <c r="B39" s="19">
        <v>23</v>
      </c>
      <c r="C39" s="19">
        <v>14</v>
      </c>
      <c r="D39" s="19">
        <f>SUM(B39:C39)</f>
        <v>37</v>
      </c>
      <c r="E39" s="19">
        <v>20</v>
      </c>
      <c r="F39" s="19">
        <v>14</v>
      </c>
      <c r="G39" s="19">
        <f>SUM(E39:F39)</f>
        <v>34</v>
      </c>
      <c r="H39" s="19">
        <f>G39/3</f>
        <v>11.333333333333334</v>
      </c>
      <c r="I39" s="19">
        <v>0</v>
      </c>
      <c r="J39" s="19">
        <v>0</v>
      </c>
      <c r="K39" s="19">
        <f>SUM(I39:J39)</f>
        <v>0</v>
      </c>
      <c r="L39" s="19">
        <f>K39*10/6</f>
        <v>0</v>
      </c>
      <c r="M39" s="19">
        <v>0</v>
      </c>
      <c r="N39" s="19">
        <v>0</v>
      </c>
      <c r="O39" s="19">
        <f>SUM(M39:N39)</f>
        <v>0</v>
      </c>
      <c r="P39" s="19">
        <f t="shared" si="9"/>
        <v>0</v>
      </c>
      <c r="Q39" s="19">
        <f>D39+H39+L39+P39</f>
        <v>48.333333333333336</v>
      </c>
      <c r="R39" s="19">
        <f t="shared" si="10"/>
        <v>24.166666666666668</v>
      </c>
    </row>
    <row r="40" spans="1:18" ht="19.5" customHeight="1">
      <c r="A40" s="27" t="s">
        <v>39</v>
      </c>
      <c r="B40" s="28">
        <v>20</v>
      </c>
      <c r="C40" s="28">
        <v>18</v>
      </c>
      <c r="D40" s="28">
        <f>SUM(B40:C40)</f>
        <v>38</v>
      </c>
      <c r="E40" s="28">
        <v>20</v>
      </c>
      <c r="F40" s="28">
        <v>36</v>
      </c>
      <c r="G40" s="28">
        <f>SUM(E40:F40)</f>
        <v>56</v>
      </c>
      <c r="H40" s="28">
        <f>G40/3</f>
        <v>18.666666666666668</v>
      </c>
      <c r="I40" s="28">
        <v>2</v>
      </c>
      <c r="J40" s="28">
        <v>0</v>
      </c>
      <c r="K40" s="28">
        <f>SUM(I40:J40)</f>
        <v>2</v>
      </c>
      <c r="L40" s="28">
        <f>K40*10/6</f>
        <v>3.3333333333333335</v>
      </c>
      <c r="M40" s="28">
        <v>2</v>
      </c>
      <c r="N40" s="28">
        <v>0</v>
      </c>
      <c r="O40" s="28">
        <f>SUM(M40:N40)</f>
        <v>2</v>
      </c>
      <c r="P40" s="28">
        <f t="shared" si="9"/>
        <v>1.1111111111111112</v>
      </c>
      <c r="Q40" s="28">
        <f>D40+H40+L40+P40</f>
        <v>61.11111111111112</v>
      </c>
      <c r="R40" s="28">
        <f t="shared" si="10"/>
        <v>30.55555555555556</v>
      </c>
    </row>
    <row r="41" spans="1:18" ht="19.5" customHeight="1">
      <c r="A41" s="20" t="s">
        <v>43</v>
      </c>
      <c r="B41" s="19">
        <v>0</v>
      </c>
      <c r="C41" s="19">
        <v>0</v>
      </c>
      <c r="D41" s="19">
        <f>SUM(B41:C41)</f>
        <v>0</v>
      </c>
      <c r="E41" s="19">
        <v>0</v>
      </c>
      <c r="F41" s="19">
        <v>0</v>
      </c>
      <c r="G41" s="19">
        <f>SUM(E41:F41)</f>
        <v>0</v>
      </c>
      <c r="H41" s="19">
        <f>G41/3</f>
        <v>0</v>
      </c>
      <c r="I41" s="19">
        <v>26</v>
      </c>
      <c r="J41" s="19">
        <v>5</v>
      </c>
      <c r="K41" s="19">
        <f>SUM(I41:J41)</f>
        <v>31</v>
      </c>
      <c r="L41" s="19">
        <f>K41*10/6</f>
        <v>51.666666666666664</v>
      </c>
      <c r="M41" s="19">
        <v>8</v>
      </c>
      <c r="N41" s="19">
        <v>2</v>
      </c>
      <c r="O41" s="19">
        <f>SUM(M41:N41)</f>
        <v>10</v>
      </c>
      <c r="P41" s="19">
        <f t="shared" si="9"/>
        <v>5.555555555555555</v>
      </c>
      <c r="Q41" s="19">
        <f>D41+H41+L41+P41</f>
        <v>57.22222222222222</v>
      </c>
      <c r="R41" s="19">
        <f t="shared" si="10"/>
        <v>28.61111111111111</v>
      </c>
    </row>
    <row r="42" spans="1:18" ht="19.5" customHeight="1">
      <c r="A42" s="20" t="s">
        <v>44</v>
      </c>
      <c r="B42" s="19">
        <v>0</v>
      </c>
      <c r="C42" s="19">
        <v>0</v>
      </c>
      <c r="D42" s="19">
        <f>SUM(B42:C42)</f>
        <v>0</v>
      </c>
      <c r="E42" s="19">
        <v>0</v>
      </c>
      <c r="F42" s="19">
        <v>0</v>
      </c>
      <c r="G42" s="19">
        <f>SUM(E42:F42)</f>
        <v>0</v>
      </c>
      <c r="H42" s="19">
        <f>G42/3</f>
        <v>0</v>
      </c>
      <c r="I42" s="19">
        <v>10</v>
      </c>
      <c r="J42" s="19">
        <v>9</v>
      </c>
      <c r="K42" s="19">
        <f>SUM(I42:J42)</f>
        <v>19</v>
      </c>
      <c r="L42" s="19">
        <f>K42*10/6</f>
        <v>31.666666666666668</v>
      </c>
      <c r="M42" s="19">
        <v>10</v>
      </c>
      <c r="N42" s="19">
        <v>28</v>
      </c>
      <c r="O42" s="19">
        <f>SUM(M42:N42)</f>
        <v>38</v>
      </c>
      <c r="P42" s="19">
        <f t="shared" si="9"/>
        <v>21.11111111111111</v>
      </c>
      <c r="Q42" s="19">
        <f>D42+H42+L42+P42</f>
        <v>52.77777777777778</v>
      </c>
      <c r="R42" s="19">
        <f t="shared" si="10"/>
        <v>26.38888888888889</v>
      </c>
    </row>
    <row r="43" spans="1:18" ht="19.5" customHeight="1">
      <c r="A43" s="36" t="s">
        <v>29</v>
      </c>
      <c r="B43" s="37">
        <v>0</v>
      </c>
      <c r="C43" s="37">
        <v>0</v>
      </c>
      <c r="D43" s="37">
        <f>SUM(B43:C43)</f>
        <v>0</v>
      </c>
      <c r="E43" s="37">
        <v>0</v>
      </c>
      <c r="F43" s="37">
        <v>0</v>
      </c>
      <c r="G43" s="37">
        <f>SUM(E43:F43)</f>
        <v>0</v>
      </c>
      <c r="H43" s="37">
        <f>G43/3</f>
        <v>0</v>
      </c>
      <c r="I43" s="37">
        <v>0</v>
      </c>
      <c r="J43" s="37">
        <v>0</v>
      </c>
      <c r="K43" s="37">
        <f>SUM(I43:J43)</f>
        <v>0</v>
      </c>
      <c r="L43" s="37">
        <f>K43*10/6</f>
        <v>0</v>
      </c>
      <c r="M43" s="37">
        <v>0</v>
      </c>
      <c r="N43" s="37">
        <v>36</v>
      </c>
      <c r="O43" s="37">
        <f>SUM(M43:N43)</f>
        <v>36</v>
      </c>
      <c r="P43" s="37">
        <f t="shared" si="9"/>
        <v>20</v>
      </c>
      <c r="Q43" s="37">
        <f>D43+H43+L43+P43</f>
        <v>20</v>
      </c>
      <c r="R43" s="37">
        <f t="shared" si="10"/>
        <v>10</v>
      </c>
    </row>
    <row r="44" spans="1:18" ht="19.5" customHeight="1">
      <c r="A44" s="15" t="s">
        <v>45</v>
      </c>
      <c r="B44" s="24">
        <f aca="true" t="shared" si="13" ref="B44:R44">B45+B47</f>
        <v>50</v>
      </c>
      <c r="C44" s="24">
        <f t="shared" si="13"/>
        <v>70.5</v>
      </c>
      <c r="D44" s="24">
        <f t="shared" si="13"/>
        <v>120.5</v>
      </c>
      <c r="E44" s="24">
        <f t="shared" si="13"/>
        <v>0</v>
      </c>
      <c r="F44" s="24">
        <f t="shared" si="13"/>
        <v>0</v>
      </c>
      <c r="G44" s="24">
        <f t="shared" si="13"/>
        <v>0</v>
      </c>
      <c r="H44" s="24">
        <f t="shared" si="13"/>
        <v>0</v>
      </c>
      <c r="I44" s="24">
        <f t="shared" si="13"/>
        <v>13</v>
      </c>
      <c r="J44" s="24">
        <f t="shared" si="13"/>
        <v>6</v>
      </c>
      <c r="K44" s="24">
        <f t="shared" si="13"/>
        <v>19</v>
      </c>
      <c r="L44" s="24">
        <f t="shared" si="13"/>
        <v>31.666666666666664</v>
      </c>
      <c r="M44" s="24">
        <f t="shared" si="13"/>
        <v>4</v>
      </c>
      <c r="N44" s="24">
        <f t="shared" si="13"/>
        <v>0</v>
      </c>
      <c r="O44" s="24">
        <f t="shared" si="13"/>
        <v>4</v>
      </c>
      <c r="P44" s="24">
        <f t="shared" si="13"/>
        <v>2.2222222222222223</v>
      </c>
      <c r="Q44" s="24">
        <f t="shared" si="13"/>
        <v>154.38888888888889</v>
      </c>
      <c r="R44" s="24">
        <f t="shared" si="13"/>
        <v>77.19444444444444</v>
      </c>
    </row>
    <row r="45" spans="1:18" ht="19.5" customHeight="1">
      <c r="A45" s="20" t="s">
        <v>46</v>
      </c>
      <c r="B45" s="19">
        <v>32</v>
      </c>
      <c r="C45" s="19">
        <v>51</v>
      </c>
      <c r="D45" s="19">
        <f>SUM(B45:C45)</f>
        <v>83</v>
      </c>
      <c r="E45" s="19">
        <v>0</v>
      </c>
      <c r="F45" s="19">
        <v>0</v>
      </c>
      <c r="G45" s="19">
        <f>SUM(E45:F45)</f>
        <v>0</v>
      </c>
      <c r="H45" s="19">
        <f>G45/3</f>
        <v>0</v>
      </c>
      <c r="I45" s="19">
        <v>11</v>
      </c>
      <c r="J45" s="19">
        <v>6</v>
      </c>
      <c r="K45" s="19">
        <f>SUM(I45:J45)</f>
        <v>17</v>
      </c>
      <c r="L45" s="19">
        <f>K45*10/6</f>
        <v>28.333333333333332</v>
      </c>
      <c r="M45" s="19">
        <v>2</v>
      </c>
      <c r="N45" s="19">
        <v>0</v>
      </c>
      <c r="O45" s="19">
        <f>SUM(M45:N45)</f>
        <v>2</v>
      </c>
      <c r="P45" s="19">
        <f t="shared" si="9"/>
        <v>1.1111111111111112</v>
      </c>
      <c r="Q45" s="19">
        <f>D45+H45+L45+P45</f>
        <v>112.44444444444444</v>
      </c>
      <c r="R45" s="19">
        <f t="shared" si="10"/>
        <v>56.22222222222222</v>
      </c>
    </row>
    <row r="46" spans="1:18" ht="19.5" customHeight="1">
      <c r="A46" s="36" t="s">
        <v>29</v>
      </c>
      <c r="B46" s="26">
        <v>0</v>
      </c>
      <c r="C46" s="26">
        <v>0</v>
      </c>
      <c r="D46" s="26">
        <f>SUM(B46:C46)</f>
        <v>0</v>
      </c>
      <c r="E46" s="26">
        <v>0</v>
      </c>
      <c r="F46" s="26">
        <v>0</v>
      </c>
      <c r="G46" s="26">
        <f>SUM(E46:F46)</f>
        <v>0</v>
      </c>
      <c r="H46" s="26">
        <f>G46/3</f>
        <v>0</v>
      </c>
      <c r="I46" s="26">
        <v>0</v>
      </c>
      <c r="J46" s="26">
        <v>0</v>
      </c>
      <c r="K46" s="26">
        <f>SUM(I46:J46)</f>
        <v>0</v>
      </c>
      <c r="L46" s="26">
        <f>K46*10/6</f>
        <v>0</v>
      </c>
      <c r="M46" s="26">
        <v>0</v>
      </c>
      <c r="N46" s="26">
        <v>54</v>
      </c>
      <c r="O46" s="26">
        <f>SUM(M46:N46)</f>
        <v>54</v>
      </c>
      <c r="P46" s="26">
        <f t="shared" si="9"/>
        <v>30</v>
      </c>
      <c r="Q46" s="26">
        <f>D46+H46+L46+P46</f>
        <v>30</v>
      </c>
      <c r="R46" s="26">
        <f t="shared" si="10"/>
        <v>15</v>
      </c>
    </row>
    <row r="47" spans="1:18" ht="19.5" customHeight="1">
      <c r="A47" s="31" t="s">
        <v>30</v>
      </c>
      <c r="B47" s="32">
        <v>18</v>
      </c>
      <c r="C47" s="32">
        <v>19.5</v>
      </c>
      <c r="D47" s="32">
        <f>SUM(B47:C47)</f>
        <v>37.5</v>
      </c>
      <c r="E47" s="32">
        <v>0</v>
      </c>
      <c r="F47" s="32">
        <v>0</v>
      </c>
      <c r="G47" s="32">
        <f>SUM(E47:F47)</f>
        <v>0</v>
      </c>
      <c r="H47" s="32">
        <f>G47/3</f>
        <v>0</v>
      </c>
      <c r="I47" s="32">
        <v>2</v>
      </c>
      <c r="J47" s="32">
        <v>0</v>
      </c>
      <c r="K47" s="32">
        <f>SUM(I47:J47)</f>
        <v>2</v>
      </c>
      <c r="L47" s="32">
        <f>K47*10/6</f>
        <v>3.3333333333333335</v>
      </c>
      <c r="M47" s="32">
        <v>2</v>
      </c>
      <c r="N47" s="32">
        <v>0</v>
      </c>
      <c r="O47" s="32">
        <f>SUM(M47:N47)</f>
        <v>2</v>
      </c>
      <c r="P47" s="32">
        <f t="shared" si="9"/>
        <v>1.1111111111111112</v>
      </c>
      <c r="Q47" s="32">
        <f>D47+H47+L47+P47</f>
        <v>41.94444444444445</v>
      </c>
      <c r="R47" s="32">
        <f t="shared" si="10"/>
        <v>20.972222222222225</v>
      </c>
    </row>
    <row r="48" spans="1:18" ht="19.5" customHeight="1">
      <c r="A48" s="60" t="s">
        <v>0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 ht="19.5" customHeight="1">
      <c r="A49" s="2"/>
      <c r="B49" s="61" t="s">
        <v>1</v>
      </c>
      <c r="C49" s="61"/>
      <c r="D49" s="61"/>
      <c r="E49" s="61"/>
      <c r="F49" s="61"/>
      <c r="G49" s="62"/>
      <c r="H49" s="3" t="s">
        <v>2</v>
      </c>
      <c r="I49" s="61" t="s">
        <v>3</v>
      </c>
      <c r="J49" s="61"/>
      <c r="K49" s="61"/>
      <c r="L49" s="61"/>
      <c r="M49" s="61"/>
      <c r="N49" s="61"/>
      <c r="O49" s="62"/>
      <c r="P49" s="3" t="s">
        <v>4</v>
      </c>
      <c r="Q49" s="3" t="s">
        <v>5</v>
      </c>
      <c r="R49" s="3"/>
    </row>
    <row r="50" spans="1:18" ht="19.5" customHeight="1">
      <c r="A50" s="2" t="s">
        <v>6</v>
      </c>
      <c r="B50" s="63" t="s">
        <v>7</v>
      </c>
      <c r="C50" s="62"/>
      <c r="D50" s="3" t="s">
        <v>5</v>
      </c>
      <c r="E50" s="63" t="s">
        <v>8</v>
      </c>
      <c r="F50" s="62"/>
      <c r="G50" s="3" t="s">
        <v>5</v>
      </c>
      <c r="H50" s="2" t="s">
        <v>9</v>
      </c>
      <c r="I50" s="63" t="s">
        <v>7</v>
      </c>
      <c r="J50" s="62"/>
      <c r="K50" s="4" t="s">
        <v>5</v>
      </c>
      <c r="L50" s="5" t="s">
        <v>10</v>
      </c>
      <c r="M50" s="63" t="s">
        <v>8</v>
      </c>
      <c r="N50" s="62"/>
      <c r="O50" s="4" t="s">
        <v>5</v>
      </c>
      <c r="P50" s="2" t="s">
        <v>11</v>
      </c>
      <c r="Q50" s="2" t="s">
        <v>7</v>
      </c>
      <c r="R50" s="2" t="s">
        <v>12</v>
      </c>
    </row>
    <row r="51" spans="1:18" ht="19.5" customHeight="1">
      <c r="A51" s="6"/>
      <c r="B51" s="7" t="s">
        <v>13</v>
      </c>
      <c r="C51" s="8" t="s">
        <v>14</v>
      </c>
      <c r="D51" s="9"/>
      <c r="E51" s="7" t="s">
        <v>13</v>
      </c>
      <c r="F51" s="8" t="s">
        <v>14</v>
      </c>
      <c r="G51" s="9"/>
      <c r="H51" s="9" t="s">
        <v>7</v>
      </c>
      <c r="I51" s="7" t="s">
        <v>13</v>
      </c>
      <c r="J51" s="8" t="s">
        <v>14</v>
      </c>
      <c r="K51" s="9"/>
      <c r="L51" s="9" t="s">
        <v>15</v>
      </c>
      <c r="M51" s="7" t="s">
        <v>13</v>
      </c>
      <c r="N51" s="8" t="s">
        <v>14</v>
      </c>
      <c r="O51" s="9"/>
      <c r="P51" s="10" t="s">
        <v>15</v>
      </c>
      <c r="Q51" s="10" t="s">
        <v>15</v>
      </c>
      <c r="R51" s="10"/>
    </row>
    <row r="52" spans="1:18" ht="19.5" customHeight="1">
      <c r="A52" s="38" t="s">
        <v>47</v>
      </c>
      <c r="B52" s="39">
        <f aca="true" t="shared" si="14" ref="B52:R52">B53</f>
        <v>75</v>
      </c>
      <c r="C52" s="39">
        <f t="shared" si="14"/>
        <v>60</v>
      </c>
      <c r="D52" s="39">
        <f t="shared" si="14"/>
        <v>135</v>
      </c>
      <c r="E52" s="39">
        <f t="shared" si="14"/>
        <v>0</v>
      </c>
      <c r="F52" s="39">
        <f t="shared" si="14"/>
        <v>4</v>
      </c>
      <c r="G52" s="39">
        <f t="shared" si="14"/>
        <v>4</v>
      </c>
      <c r="H52" s="39">
        <f t="shared" si="14"/>
        <v>1.3333333333333333</v>
      </c>
      <c r="I52" s="39">
        <f t="shared" si="14"/>
        <v>0</v>
      </c>
      <c r="J52" s="39">
        <f t="shared" si="14"/>
        <v>0</v>
      </c>
      <c r="K52" s="39">
        <f t="shared" si="14"/>
        <v>0</v>
      </c>
      <c r="L52" s="39">
        <f t="shared" si="14"/>
        <v>0</v>
      </c>
      <c r="M52" s="39">
        <f t="shared" si="14"/>
        <v>0</v>
      </c>
      <c r="N52" s="39">
        <f t="shared" si="14"/>
        <v>0</v>
      </c>
      <c r="O52" s="39">
        <f t="shared" si="14"/>
        <v>0</v>
      </c>
      <c r="P52" s="39">
        <f t="shared" si="14"/>
        <v>0</v>
      </c>
      <c r="Q52" s="39">
        <f t="shared" si="14"/>
        <v>136.33333333333334</v>
      </c>
      <c r="R52" s="39">
        <f t="shared" si="14"/>
        <v>68.16666666666667</v>
      </c>
    </row>
    <row r="53" spans="1:18" ht="19.5" customHeight="1">
      <c r="A53" s="20" t="s">
        <v>48</v>
      </c>
      <c r="B53" s="19">
        <v>75</v>
      </c>
      <c r="C53" s="19">
        <v>60</v>
      </c>
      <c r="D53" s="19">
        <f>SUM(B53:C53)</f>
        <v>135</v>
      </c>
      <c r="E53" s="19">
        <v>0</v>
      </c>
      <c r="F53" s="19">
        <v>4</v>
      </c>
      <c r="G53" s="19">
        <f>SUM(E53:F53)</f>
        <v>4</v>
      </c>
      <c r="H53" s="19">
        <f>G53/3</f>
        <v>1.3333333333333333</v>
      </c>
      <c r="I53" s="19">
        <v>0</v>
      </c>
      <c r="J53" s="19">
        <v>0</v>
      </c>
      <c r="K53" s="19">
        <f>SUM(I53:J53)</f>
        <v>0</v>
      </c>
      <c r="L53" s="19">
        <f>K53*10/6</f>
        <v>0</v>
      </c>
      <c r="M53" s="19">
        <v>0</v>
      </c>
      <c r="N53" s="19">
        <v>0</v>
      </c>
      <c r="O53" s="19">
        <f>SUM(M53:N53)</f>
        <v>0</v>
      </c>
      <c r="P53" s="19">
        <f aca="true" t="shared" si="15" ref="P53:P69">O53*10/18</f>
        <v>0</v>
      </c>
      <c r="Q53" s="19">
        <f>D53+H53+L53+P53</f>
        <v>136.33333333333334</v>
      </c>
      <c r="R53" s="19">
        <f aca="true" t="shared" si="16" ref="R53:R69">Q53/2</f>
        <v>68.16666666666667</v>
      </c>
    </row>
    <row r="54" spans="1:18" ht="19.5" customHeight="1">
      <c r="A54" s="21" t="s">
        <v>49</v>
      </c>
      <c r="B54" s="22">
        <f aca="true" t="shared" si="17" ref="B54:R54">SUM(B55:B58)</f>
        <v>261</v>
      </c>
      <c r="C54" s="22">
        <f t="shared" si="17"/>
        <v>241.5</v>
      </c>
      <c r="D54" s="22">
        <f t="shared" si="17"/>
        <v>502.5</v>
      </c>
      <c r="E54" s="22">
        <f t="shared" si="17"/>
        <v>265</v>
      </c>
      <c r="F54" s="22">
        <f t="shared" si="17"/>
        <v>393</v>
      </c>
      <c r="G54" s="22">
        <f t="shared" si="17"/>
        <v>658</v>
      </c>
      <c r="H54" s="22">
        <f t="shared" si="17"/>
        <v>219.33333333333334</v>
      </c>
      <c r="I54" s="22">
        <f t="shared" si="17"/>
        <v>0</v>
      </c>
      <c r="J54" s="22">
        <f t="shared" si="17"/>
        <v>0</v>
      </c>
      <c r="K54" s="22">
        <f t="shared" si="17"/>
        <v>0</v>
      </c>
      <c r="L54" s="22">
        <f t="shared" si="17"/>
        <v>0</v>
      </c>
      <c r="M54" s="22">
        <f t="shared" si="17"/>
        <v>0</v>
      </c>
      <c r="N54" s="22">
        <f t="shared" si="17"/>
        <v>0</v>
      </c>
      <c r="O54" s="22">
        <f t="shared" si="17"/>
        <v>0</v>
      </c>
      <c r="P54" s="22">
        <f t="shared" si="17"/>
        <v>0</v>
      </c>
      <c r="Q54" s="22">
        <f t="shared" si="17"/>
        <v>721.8333333333334</v>
      </c>
      <c r="R54" s="22">
        <f t="shared" si="17"/>
        <v>360.9166666666667</v>
      </c>
    </row>
    <row r="55" spans="1:18" ht="19.5" customHeight="1">
      <c r="A55" s="20" t="s">
        <v>50</v>
      </c>
      <c r="B55" s="19">
        <v>74</v>
      </c>
      <c r="C55" s="19">
        <v>56.5</v>
      </c>
      <c r="D55" s="19">
        <f aca="true" t="shared" si="18" ref="D55:D61">SUM(B55:C55)</f>
        <v>130.5</v>
      </c>
      <c r="E55" s="19">
        <v>56</v>
      </c>
      <c r="F55" s="19">
        <v>65</v>
      </c>
      <c r="G55" s="19">
        <f aca="true" t="shared" si="19" ref="G55:G61">SUM(E55:F55)</f>
        <v>121</v>
      </c>
      <c r="H55" s="19">
        <f aca="true" t="shared" si="20" ref="H55:H61">G55/3</f>
        <v>40.333333333333336</v>
      </c>
      <c r="I55" s="19">
        <v>0</v>
      </c>
      <c r="J55" s="19">
        <v>0</v>
      </c>
      <c r="K55" s="19">
        <f aca="true" t="shared" si="21" ref="K55:K61">SUM(I55:J55)</f>
        <v>0</v>
      </c>
      <c r="L55" s="19">
        <f aca="true" t="shared" si="22" ref="L55:L61">K55*10/6</f>
        <v>0</v>
      </c>
      <c r="M55" s="19">
        <v>0</v>
      </c>
      <c r="N55" s="19">
        <v>0</v>
      </c>
      <c r="O55" s="19">
        <f aca="true" t="shared" si="23" ref="O55:O61">SUM(M55:N55)</f>
        <v>0</v>
      </c>
      <c r="P55" s="19">
        <f t="shared" si="15"/>
        <v>0</v>
      </c>
      <c r="Q55" s="19">
        <f aca="true" t="shared" si="24" ref="Q55:Q61">D55+H55+L55+P55</f>
        <v>170.83333333333334</v>
      </c>
      <c r="R55" s="19">
        <f t="shared" si="16"/>
        <v>85.41666666666667</v>
      </c>
    </row>
    <row r="56" spans="1:18" ht="19.5" customHeight="1">
      <c r="A56" s="20" t="s">
        <v>51</v>
      </c>
      <c r="B56" s="19">
        <v>114</v>
      </c>
      <c r="C56" s="19">
        <v>109</v>
      </c>
      <c r="D56" s="19">
        <f t="shared" si="18"/>
        <v>223</v>
      </c>
      <c r="E56" s="19">
        <v>99</v>
      </c>
      <c r="F56" s="19">
        <v>108</v>
      </c>
      <c r="G56" s="19">
        <f t="shared" si="19"/>
        <v>207</v>
      </c>
      <c r="H56" s="19">
        <f t="shared" si="20"/>
        <v>69</v>
      </c>
      <c r="I56" s="19">
        <v>0</v>
      </c>
      <c r="J56" s="19">
        <v>0</v>
      </c>
      <c r="K56" s="19">
        <f t="shared" si="21"/>
        <v>0</v>
      </c>
      <c r="L56" s="19">
        <f t="shared" si="22"/>
        <v>0</v>
      </c>
      <c r="M56" s="19">
        <v>0</v>
      </c>
      <c r="N56" s="19">
        <v>0</v>
      </c>
      <c r="O56" s="19">
        <f t="shared" si="23"/>
        <v>0</v>
      </c>
      <c r="P56" s="19">
        <f t="shared" si="15"/>
        <v>0</v>
      </c>
      <c r="Q56" s="19">
        <f t="shared" si="24"/>
        <v>292</v>
      </c>
      <c r="R56" s="19">
        <f t="shared" si="16"/>
        <v>146</v>
      </c>
    </row>
    <row r="57" spans="1:18" ht="19.5" customHeight="1">
      <c r="A57" s="20" t="s">
        <v>52</v>
      </c>
      <c r="B57" s="19">
        <v>30</v>
      </c>
      <c r="C57" s="19">
        <v>31.5</v>
      </c>
      <c r="D57" s="19">
        <f t="shared" si="18"/>
        <v>61.5</v>
      </c>
      <c r="E57" s="19">
        <v>78</v>
      </c>
      <c r="F57" s="19">
        <v>140</v>
      </c>
      <c r="G57" s="19">
        <f t="shared" si="19"/>
        <v>218</v>
      </c>
      <c r="H57" s="19">
        <f t="shared" si="20"/>
        <v>72.66666666666667</v>
      </c>
      <c r="I57" s="19">
        <v>0</v>
      </c>
      <c r="J57" s="19">
        <v>0</v>
      </c>
      <c r="K57" s="19">
        <f t="shared" si="21"/>
        <v>0</v>
      </c>
      <c r="L57" s="19">
        <f t="shared" si="22"/>
        <v>0</v>
      </c>
      <c r="M57" s="19">
        <v>0</v>
      </c>
      <c r="N57" s="19">
        <v>0</v>
      </c>
      <c r="O57" s="19">
        <f t="shared" si="23"/>
        <v>0</v>
      </c>
      <c r="P57" s="19">
        <f t="shared" si="15"/>
        <v>0</v>
      </c>
      <c r="Q57" s="19">
        <f t="shared" si="24"/>
        <v>134.16666666666669</v>
      </c>
      <c r="R57" s="19">
        <f t="shared" si="16"/>
        <v>67.08333333333334</v>
      </c>
    </row>
    <row r="58" spans="1:18" ht="19.5" customHeight="1">
      <c r="A58" s="40" t="s">
        <v>53</v>
      </c>
      <c r="B58" s="41">
        <v>43</v>
      </c>
      <c r="C58" s="41">
        <v>44.5</v>
      </c>
      <c r="D58" s="19">
        <f t="shared" si="18"/>
        <v>87.5</v>
      </c>
      <c r="E58" s="41">
        <v>32</v>
      </c>
      <c r="F58" s="41">
        <v>80</v>
      </c>
      <c r="G58" s="19">
        <f t="shared" si="19"/>
        <v>112</v>
      </c>
      <c r="H58" s="19">
        <f t="shared" si="20"/>
        <v>37.333333333333336</v>
      </c>
      <c r="I58" s="19">
        <v>0</v>
      </c>
      <c r="J58" s="19">
        <v>0</v>
      </c>
      <c r="K58" s="19">
        <f t="shared" si="21"/>
        <v>0</v>
      </c>
      <c r="L58" s="19">
        <f t="shared" si="22"/>
        <v>0</v>
      </c>
      <c r="M58" s="19">
        <v>0</v>
      </c>
      <c r="N58" s="19">
        <v>0</v>
      </c>
      <c r="O58" s="19">
        <f t="shared" si="23"/>
        <v>0</v>
      </c>
      <c r="P58" s="19">
        <f t="shared" si="15"/>
        <v>0</v>
      </c>
      <c r="Q58" s="19">
        <f t="shared" si="24"/>
        <v>124.83333333333334</v>
      </c>
      <c r="R58" s="19">
        <f t="shared" si="16"/>
        <v>62.41666666666667</v>
      </c>
    </row>
    <row r="59" spans="1:18" ht="19.5" customHeight="1">
      <c r="A59" s="21" t="s">
        <v>54</v>
      </c>
      <c r="B59" s="22">
        <f>B60+B62+B70+B76+B85+B87</f>
        <v>976</v>
      </c>
      <c r="C59" s="22">
        <f>C60+C62+C70+C76+C85+C87</f>
        <v>1006.5</v>
      </c>
      <c r="D59" s="42">
        <f t="shared" si="18"/>
        <v>1982.5</v>
      </c>
      <c r="E59" s="22">
        <f>E60+E62+E70+E76+E85+E87</f>
        <v>363</v>
      </c>
      <c r="F59" s="22">
        <f>F60+F62+F70+F76+F85+F87</f>
        <v>210</v>
      </c>
      <c r="G59" s="42">
        <f t="shared" si="19"/>
        <v>573</v>
      </c>
      <c r="H59" s="42">
        <f t="shared" si="20"/>
        <v>191</v>
      </c>
      <c r="I59" s="22">
        <f>I60+I62+I70+I76+I85+I87</f>
        <v>31</v>
      </c>
      <c r="J59" s="22">
        <f>J60+J62+J70+J76+J85+J87</f>
        <v>12</v>
      </c>
      <c r="K59" s="42">
        <f t="shared" si="21"/>
        <v>43</v>
      </c>
      <c r="L59" s="42">
        <f t="shared" si="22"/>
        <v>71.66666666666667</v>
      </c>
      <c r="M59" s="22">
        <f>M60+M62+M70+M76+M85+M87</f>
        <v>10</v>
      </c>
      <c r="N59" s="22">
        <f>N60+N62+N70+N76+N85+N87</f>
        <v>0</v>
      </c>
      <c r="O59" s="42">
        <f t="shared" si="23"/>
        <v>10</v>
      </c>
      <c r="P59" s="42">
        <f t="shared" si="15"/>
        <v>5.555555555555555</v>
      </c>
      <c r="Q59" s="42">
        <f t="shared" si="24"/>
        <v>2250.722222222222</v>
      </c>
      <c r="R59" s="42">
        <f t="shared" si="16"/>
        <v>1125.361111111111</v>
      </c>
    </row>
    <row r="60" spans="1:18" ht="19.5" customHeight="1">
      <c r="A60" s="15" t="s">
        <v>55</v>
      </c>
      <c r="B60" s="16">
        <v>0</v>
      </c>
      <c r="C60" s="16">
        <v>0</v>
      </c>
      <c r="D60" s="16">
        <f t="shared" si="18"/>
        <v>0</v>
      </c>
      <c r="E60" s="16">
        <v>0</v>
      </c>
      <c r="F60" s="16">
        <v>0</v>
      </c>
      <c r="G60" s="16">
        <f t="shared" si="19"/>
        <v>0</v>
      </c>
      <c r="H60" s="16">
        <f t="shared" si="20"/>
        <v>0</v>
      </c>
      <c r="I60" s="16">
        <v>0</v>
      </c>
      <c r="J60" s="16">
        <v>0</v>
      </c>
      <c r="K60" s="16">
        <f t="shared" si="21"/>
        <v>0</v>
      </c>
      <c r="L60" s="16">
        <f t="shared" si="22"/>
        <v>0</v>
      </c>
      <c r="M60" s="16">
        <v>0</v>
      </c>
      <c r="N60" s="16">
        <v>0</v>
      </c>
      <c r="O60" s="16">
        <f t="shared" si="23"/>
        <v>0</v>
      </c>
      <c r="P60" s="16">
        <f t="shared" si="15"/>
        <v>0</v>
      </c>
      <c r="Q60" s="16">
        <f t="shared" si="24"/>
        <v>0</v>
      </c>
      <c r="R60" s="16">
        <f t="shared" si="16"/>
        <v>0</v>
      </c>
    </row>
    <row r="61" spans="1:18" ht="19.5" customHeight="1">
      <c r="A61" s="25" t="s">
        <v>56</v>
      </c>
      <c r="B61" s="26">
        <v>0</v>
      </c>
      <c r="C61" s="26">
        <v>0</v>
      </c>
      <c r="D61" s="26">
        <f t="shared" si="18"/>
        <v>0</v>
      </c>
      <c r="E61" s="26">
        <v>0</v>
      </c>
      <c r="F61" s="26">
        <v>0</v>
      </c>
      <c r="G61" s="26">
        <f t="shared" si="19"/>
        <v>0</v>
      </c>
      <c r="H61" s="26">
        <f t="shared" si="20"/>
        <v>0</v>
      </c>
      <c r="I61" s="26">
        <v>0</v>
      </c>
      <c r="J61" s="26">
        <v>0</v>
      </c>
      <c r="K61" s="26">
        <f t="shared" si="21"/>
        <v>0</v>
      </c>
      <c r="L61" s="26">
        <f t="shared" si="22"/>
        <v>0</v>
      </c>
      <c r="M61" s="26">
        <v>0</v>
      </c>
      <c r="N61" s="26">
        <v>26</v>
      </c>
      <c r="O61" s="26">
        <f t="shared" si="23"/>
        <v>26</v>
      </c>
      <c r="P61" s="26">
        <f t="shared" si="15"/>
        <v>14.444444444444445</v>
      </c>
      <c r="Q61" s="26">
        <f t="shared" si="24"/>
        <v>14.444444444444445</v>
      </c>
      <c r="R61" s="26">
        <f t="shared" si="16"/>
        <v>7.222222222222222</v>
      </c>
    </row>
    <row r="62" spans="1:18" ht="19.5" customHeight="1">
      <c r="A62" s="15" t="s">
        <v>57</v>
      </c>
      <c r="B62" s="24">
        <f aca="true" t="shared" si="25" ref="B62:R62">SUM(B63:B69)</f>
        <v>251</v>
      </c>
      <c r="C62" s="24">
        <f t="shared" si="25"/>
        <v>255.5</v>
      </c>
      <c r="D62" s="24">
        <f t="shared" si="25"/>
        <v>506.5</v>
      </c>
      <c r="E62" s="24">
        <f t="shared" si="25"/>
        <v>59</v>
      </c>
      <c r="F62" s="24">
        <f t="shared" si="25"/>
        <v>22</v>
      </c>
      <c r="G62" s="24">
        <f t="shared" si="25"/>
        <v>81</v>
      </c>
      <c r="H62" s="24">
        <f t="shared" si="25"/>
        <v>27</v>
      </c>
      <c r="I62" s="24">
        <f t="shared" si="25"/>
        <v>0</v>
      </c>
      <c r="J62" s="24">
        <f t="shared" si="25"/>
        <v>0</v>
      </c>
      <c r="K62" s="24">
        <f t="shared" si="25"/>
        <v>0</v>
      </c>
      <c r="L62" s="24">
        <f t="shared" si="25"/>
        <v>0</v>
      </c>
      <c r="M62" s="24">
        <f t="shared" si="25"/>
        <v>0</v>
      </c>
      <c r="N62" s="24">
        <f t="shared" si="25"/>
        <v>0</v>
      </c>
      <c r="O62" s="24">
        <f t="shared" si="25"/>
        <v>0</v>
      </c>
      <c r="P62" s="24">
        <f t="shared" si="25"/>
        <v>0</v>
      </c>
      <c r="Q62" s="24">
        <f t="shared" si="25"/>
        <v>533.5</v>
      </c>
      <c r="R62" s="24">
        <f t="shared" si="25"/>
        <v>266.75</v>
      </c>
    </row>
    <row r="63" spans="1:18" ht="19.5" customHeight="1">
      <c r="A63" s="20" t="s">
        <v>58</v>
      </c>
      <c r="B63" s="19">
        <v>88.25</v>
      </c>
      <c r="C63" s="19">
        <v>88.75</v>
      </c>
      <c r="D63" s="19">
        <f aca="true" t="shared" si="26" ref="D63:D69">SUM(B63:C63)</f>
        <v>177</v>
      </c>
      <c r="E63" s="19">
        <v>5</v>
      </c>
      <c r="F63" s="19">
        <v>7</v>
      </c>
      <c r="G63" s="19">
        <f aca="true" t="shared" si="27" ref="G63:G69">SUM(E63:F63)</f>
        <v>12</v>
      </c>
      <c r="H63" s="19">
        <f aca="true" t="shared" si="28" ref="H63:H69">G63/3</f>
        <v>4</v>
      </c>
      <c r="I63" s="19">
        <v>0</v>
      </c>
      <c r="J63" s="19">
        <v>0</v>
      </c>
      <c r="K63" s="19">
        <f aca="true" t="shared" si="29" ref="K63:K69">SUM(I63:J63)</f>
        <v>0</v>
      </c>
      <c r="L63" s="19">
        <f aca="true" t="shared" si="30" ref="L63:L69">K63*10/6</f>
        <v>0</v>
      </c>
      <c r="M63" s="19">
        <v>0</v>
      </c>
      <c r="N63" s="19">
        <v>0</v>
      </c>
      <c r="O63" s="19">
        <f aca="true" t="shared" si="31" ref="O63:O69">SUM(M63:N63)</f>
        <v>0</v>
      </c>
      <c r="P63" s="19">
        <f t="shared" si="15"/>
        <v>0</v>
      </c>
      <c r="Q63" s="19">
        <f aca="true" t="shared" si="32" ref="Q63:Q69">D63+H63+L63+P63</f>
        <v>181</v>
      </c>
      <c r="R63" s="19">
        <f t="shared" si="16"/>
        <v>90.5</v>
      </c>
    </row>
    <row r="64" spans="1:18" ht="19.5" customHeight="1">
      <c r="A64" s="20" t="s">
        <v>59</v>
      </c>
      <c r="B64" s="19">
        <v>13.75</v>
      </c>
      <c r="C64" s="19">
        <v>22.5</v>
      </c>
      <c r="D64" s="19">
        <f t="shared" si="26"/>
        <v>36.25</v>
      </c>
      <c r="E64" s="19">
        <v>0</v>
      </c>
      <c r="F64" s="19">
        <v>6</v>
      </c>
      <c r="G64" s="19">
        <f t="shared" si="27"/>
        <v>6</v>
      </c>
      <c r="H64" s="19">
        <f t="shared" si="28"/>
        <v>2</v>
      </c>
      <c r="I64" s="19">
        <v>0</v>
      </c>
      <c r="J64" s="19">
        <v>0</v>
      </c>
      <c r="K64" s="19">
        <f t="shared" si="29"/>
        <v>0</v>
      </c>
      <c r="L64" s="19">
        <f t="shared" si="30"/>
        <v>0</v>
      </c>
      <c r="M64" s="19">
        <v>0</v>
      </c>
      <c r="N64" s="19">
        <v>0</v>
      </c>
      <c r="O64" s="19">
        <f t="shared" si="31"/>
        <v>0</v>
      </c>
      <c r="P64" s="19">
        <f t="shared" si="15"/>
        <v>0</v>
      </c>
      <c r="Q64" s="19">
        <f t="shared" si="32"/>
        <v>38.25</v>
      </c>
      <c r="R64" s="19">
        <f t="shared" si="16"/>
        <v>19.125</v>
      </c>
    </row>
    <row r="65" spans="1:18" ht="19.5" customHeight="1">
      <c r="A65" s="20" t="s">
        <v>60</v>
      </c>
      <c r="B65" s="19">
        <v>17</v>
      </c>
      <c r="C65" s="19">
        <v>6</v>
      </c>
      <c r="D65" s="19">
        <f t="shared" si="26"/>
        <v>23</v>
      </c>
      <c r="E65" s="19">
        <v>0</v>
      </c>
      <c r="F65" s="19">
        <v>0</v>
      </c>
      <c r="G65" s="19">
        <f t="shared" si="27"/>
        <v>0</v>
      </c>
      <c r="H65" s="19">
        <f t="shared" si="28"/>
        <v>0</v>
      </c>
      <c r="I65" s="19">
        <v>0</v>
      </c>
      <c r="J65" s="19">
        <v>0</v>
      </c>
      <c r="K65" s="19">
        <f t="shared" si="29"/>
        <v>0</v>
      </c>
      <c r="L65" s="19">
        <f t="shared" si="30"/>
        <v>0</v>
      </c>
      <c r="M65" s="19">
        <v>0</v>
      </c>
      <c r="N65" s="19">
        <v>0</v>
      </c>
      <c r="O65" s="19">
        <f t="shared" si="31"/>
        <v>0</v>
      </c>
      <c r="P65" s="19">
        <f t="shared" si="15"/>
        <v>0</v>
      </c>
      <c r="Q65" s="19">
        <f t="shared" si="32"/>
        <v>23</v>
      </c>
      <c r="R65" s="19">
        <f t="shared" si="16"/>
        <v>11.5</v>
      </c>
    </row>
    <row r="66" spans="1:18" ht="19.5" customHeight="1">
      <c r="A66" s="20" t="s">
        <v>61</v>
      </c>
      <c r="B66" s="19">
        <v>54</v>
      </c>
      <c r="C66" s="19">
        <v>47.25</v>
      </c>
      <c r="D66" s="19">
        <f t="shared" si="26"/>
        <v>101.25</v>
      </c>
      <c r="E66" s="19">
        <v>42</v>
      </c>
      <c r="F66" s="19">
        <v>3</v>
      </c>
      <c r="G66" s="19">
        <f t="shared" si="27"/>
        <v>45</v>
      </c>
      <c r="H66" s="19">
        <f t="shared" si="28"/>
        <v>15</v>
      </c>
      <c r="I66" s="19">
        <v>0</v>
      </c>
      <c r="J66" s="19">
        <v>0</v>
      </c>
      <c r="K66" s="19">
        <f t="shared" si="29"/>
        <v>0</v>
      </c>
      <c r="L66" s="19">
        <f t="shared" si="30"/>
        <v>0</v>
      </c>
      <c r="M66" s="19">
        <v>0</v>
      </c>
      <c r="N66" s="19">
        <v>0</v>
      </c>
      <c r="O66" s="19">
        <f t="shared" si="31"/>
        <v>0</v>
      </c>
      <c r="P66" s="19">
        <f t="shared" si="15"/>
        <v>0</v>
      </c>
      <c r="Q66" s="19">
        <f t="shared" si="32"/>
        <v>116.25</v>
      </c>
      <c r="R66" s="19">
        <f t="shared" si="16"/>
        <v>58.125</v>
      </c>
    </row>
    <row r="67" spans="1:18" ht="19.5" customHeight="1">
      <c r="A67" s="29" t="s">
        <v>62</v>
      </c>
      <c r="B67" s="30">
        <v>38</v>
      </c>
      <c r="C67" s="30">
        <v>52</v>
      </c>
      <c r="D67" s="19">
        <f t="shared" si="26"/>
        <v>90</v>
      </c>
      <c r="E67" s="30">
        <v>2</v>
      </c>
      <c r="F67" s="30">
        <v>4</v>
      </c>
      <c r="G67" s="19">
        <f t="shared" si="27"/>
        <v>6</v>
      </c>
      <c r="H67" s="19">
        <f t="shared" si="28"/>
        <v>2</v>
      </c>
      <c r="I67" s="30">
        <v>0</v>
      </c>
      <c r="J67" s="30">
        <v>0</v>
      </c>
      <c r="K67" s="19">
        <f t="shared" si="29"/>
        <v>0</v>
      </c>
      <c r="L67" s="19">
        <f t="shared" si="30"/>
        <v>0</v>
      </c>
      <c r="M67" s="30">
        <v>0</v>
      </c>
      <c r="N67" s="30">
        <v>0</v>
      </c>
      <c r="O67" s="19">
        <f t="shared" si="31"/>
        <v>0</v>
      </c>
      <c r="P67" s="19">
        <f t="shared" si="15"/>
        <v>0</v>
      </c>
      <c r="Q67" s="19">
        <f>D67+H67+L67+P67</f>
        <v>92</v>
      </c>
      <c r="R67" s="19">
        <f t="shared" si="16"/>
        <v>46</v>
      </c>
    </row>
    <row r="68" spans="1:18" ht="19.5" customHeight="1">
      <c r="A68" s="29" t="s">
        <v>63</v>
      </c>
      <c r="B68" s="30">
        <v>3</v>
      </c>
      <c r="C68" s="30">
        <v>0</v>
      </c>
      <c r="D68" s="19">
        <f t="shared" si="26"/>
        <v>3</v>
      </c>
      <c r="E68" s="30">
        <v>6</v>
      </c>
      <c r="F68" s="30">
        <v>0</v>
      </c>
      <c r="G68" s="19">
        <f t="shared" si="27"/>
        <v>6</v>
      </c>
      <c r="H68" s="19">
        <f t="shared" si="28"/>
        <v>2</v>
      </c>
      <c r="I68" s="30">
        <v>0</v>
      </c>
      <c r="J68" s="30">
        <v>0</v>
      </c>
      <c r="K68" s="19">
        <f t="shared" si="29"/>
        <v>0</v>
      </c>
      <c r="L68" s="19">
        <f t="shared" si="30"/>
        <v>0</v>
      </c>
      <c r="M68" s="30">
        <v>0</v>
      </c>
      <c r="N68" s="30"/>
      <c r="O68" s="19">
        <f t="shared" si="31"/>
        <v>0</v>
      </c>
      <c r="P68" s="19">
        <f t="shared" si="15"/>
        <v>0</v>
      </c>
      <c r="Q68" s="19">
        <f>D68+H68+L68+P68</f>
        <v>5</v>
      </c>
      <c r="R68" s="19">
        <f t="shared" si="16"/>
        <v>2.5</v>
      </c>
    </row>
    <row r="69" spans="1:18" ht="19.5" customHeight="1">
      <c r="A69" s="29" t="s">
        <v>64</v>
      </c>
      <c r="B69" s="30">
        <v>37</v>
      </c>
      <c r="C69" s="30">
        <v>39</v>
      </c>
      <c r="D69" s="30">
        <f t="shared" si="26"/>
        <v>76</v>
      </c>
      <c r="E69" s="30">
        <v>4</v>
      </c>
      <c r="F69" s="30">
        <v>2</v>
      </c>
      <c r="G69" s="30">
        <f t="shared" si="27"/>
        <v>6</v>
      </c>
      <c r="H69" s="30">
        <f t="shared" si="28"/>
        <v>2</v>
      </c>
      <c r="I69" s="30">
        <v>0</v>
      </c>
      <c r="J69" s="30">
        <v>0</v>
      </c>
      <c r="K69" s="30">
        <f t="shared" si="29"/>
        <v>0</v>
      </c>
      <c r="L69" s="30">
        <f t="shared" si="30"/>
        <v>0</v>
      </c>
      <c r="M69" s="30">
        <v>0</v>
      </c>
      <c r="N69" s="30">
        <v>0</v>
      </c>
      <c r="O69" s="30">
        <f t="shared" si="31"/>
        <v>0</v>
      </c>
      <c r="P69" s="30">
        <f t="shared" si="15"/>
        <v>0</v>
      </c>
      <c r="Q69" s="30">
        <f t="shared" si="32"/>
        <v>78</v>
      </c>
      <c r="R69" s="30">
        <f t="shared" si="16"/>
        <v>39</v>
      </c>
    </row>
    <row r="70" spans="1:18" ht="19.5" customHeight="1">
      <c r="A70" s="15" t="s">
        <v>65</v>
      </c>
      <c r="B70" s="16">
        <f aca="true" t="shared" si="33" ref="B70:R70">B71</f>
        <v>50</v>
      </c>
      <c r="C70" s="16">
        <f t="shared" si="33"/>
        <v>53</v>
      </c>
      <c r="D70" s="16">
        <f t="shared" si="33"/>
        <v>103</v>
      </c>
      <c r="E70" s="16">
        <f t="shared" si="33"/>
        <v>26</v>
      </c>
      <c r="F70" s="16">
        <f t="shared" si="33"/>
        <v>24</v>
      </c>
      <c r="G70" s="16">
        <f t="shared" si="33"/>
        <v>50</v>
      </c>
      <c r="H70" s="16">
        <f t="shared" si="33"/>
        <v>16.666666666666668</v>
      </c>
      <c r="I70" s="16">
        <f t="shared" si="33"/>
        <v>0</v>
      </c>
      <c r="J70" s="16">
        <f t="shared" si="33"/>
        <v>0</v>
      </c>
      <c r="K70" s="16">
        <f t="shared" si="33"/>
        <v>0</v>
      </c>
      <c r="L70" s="16">
        <f t="shared" si="33"/>
        <v>0</v>
      </c>
      <c r="M70" s="16">
        <f t="shared" si="33"/>
        <v>0</v>
      </c>
      <c r="N70" s="16">
        <f t="shared" si="33"/>
        <v>0</v>
      </c>
      <c r="O70" s="16">
        <f t="shared" si="33"/>
        <v>0</v>
      </c>
      <c r="P70" s="16">
        <f t="shared" si="33"/>
        <v>0</v>
      </c>
      <c r="Q70" s="16">
        <f t="shared" si="33"/>
        <v>119.66666666666667</v>
      </c>
      <c r="R70" s="16">
        <f t="shared" si="33"/>
        <v>59.833333333333336</v>
      </c>
    </row>
    <row r="71" spans="1:18" ht="19.5" customHeight="1">
      <c r="A71" s="43" t="s">
        <v>66</v>
      </c>
      <c r="B71" s="44">
        <v>50</v>
      </c>
      <c r="C71" s="44">
        <v>53</v>
      </c>
      <c r="D71" s="44">
        <f>SUM(B71:C71)</f>
        <v>103</v>
      </c>
      <c r="E71" s="44">
        <v>26</v>
      </c>
      <c r="F71" s="44">
        <v>24</v>
      </c>
      <c r="G71" s="44">
        <f>SUM(E71:F71)</f>
        <v>50</v>
      </c>
      <c r="H71" s="44">
        <f>G71/3</f>
        <v>16.666666666666668</v>
      </c>
      <c r="I71" s="44">
        <v>0</v>
      </c>
      <c r="J71" s="44">
        <v>0</v>
      </c>
      <c r="K71" s="44">
        <f>SUM(I71:J71)</f>
        <v>0</v>
      </c>
      <c r="L71" s="44">
        <f>K71*10/6</f>
        <v>0</v>
      </c>
      <c r="M71" s="44">
        <v>0</v>
      </c>
      <c r="N71" s="44">
        <v>0</v>
      </c>
      <c r="O71" s="44">
        <f>SUM(M71:N71)</f>
        <v>0</v>
      </c>
      <c r="P71" s="44">
        <f>O71*10/18</f>
        <v>0</v>
      </c>
      <c r="Q71" s="45">
        <f>D71+H71+L71+P71</f>
        <v>119.66666666666667</v>
      </c>
      <c r="R71" s="44">
        <f>Q71/2</f>
        <v>59.833333333333336</v>
      </c>
    </row>
    <row r="72" spans="1:18" ht="21" customHeight="1">
      <c r="A72" s="60" t="s">
        <v>0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 ht="21" customHeight="1">
      <c r="A73" s="2"/>
      <c r="B73" s="61" t="s">
        <v>1</v>
      </c>
      <c r="C73" s="61"/>
      <c r="D73" s="61"/>
      <c r="E73" s="61"/>
      <c r="F73" s="61"/>
      <c r="G73" s="62"/>
      <c r="H73" s="3" t="s">
        <v>2</v>
      </c>
      <c r="I73" s="61" t="s">
        <v>3</v>
      </c>
      <c r="J73" s="61"/>
      <c r="K73" s="61"/>
      <c r="L73" s="61"/>
      <c r="M73" s="61"/>
      <c r="N73" s="61"/>
      <c r="O73" s="62"/>
      <c r="P73" s="3" t="s">
        <v>4</v>
      </c>
      <c r="Q73" s="3" t="s">
        <v>5</v>
      </c>
      <c r="R73" s="3"/>
    </row>
    <row r="74" spans="1:18" ht="21" customHeight="1">
      <c r="A74" s="2" t="s">
        <v>6</v>
      </c>
      <c r="B74" s="63" t="s">
        <v>7</v>
      </c>
      <c r="C74" s="62"/>
      <c r="D74" s="3" t="s">
        <v>5</v>
      </c>
      <c r="E74" s="63" t="s">
        <v>8</v>
      </c>
      <c r="F74" s="62"/>
      <c r="G74" s="3" t="s">
        <v>5</v>
      </c>
      <c r="H74" s="2" t="s">
        <v>9</v>
      </c>
      <c r="I74" s="63" t="s">
        <v>7</v>
      </c>
      <c r="J74" s="62"/>
      <c r="K74" s="4" t="s">
        <v>5</v>
      </c>
      <c r="L74" s="5" t="s">
        <v>10</v>
      </c>
      <c r="M74" s="63" t="s">
        <v>8</v>
      </c>
      <c r="N74" s="62"/>
      <c r="O74" s="4" t="s">
        <v>5</v>
      </c>
      <c r="P74" s="2" t="s">
        <v>11</v>
      </c>
      <c r="Q74" s="2" t="s">
        <v>7</v>
      </c>
      <c r="R74" s="2" t="s">
        <v>12</v>
      </c>
    </row>
    <row r="75" spans="1:18" ht="21" customHeight="1">
      <c r="A75" s="6"/>
      <c r="B75" s="7" t="s">
        <v>13</v>
      </c>
      <c r="C75" s="8" t="s">
        <v>14</v>
      </c>
      <c r="D75" s="9"/>
      <c r="E75" s="7" t="s">
        <v>13</v>
      </c>
      <c r="F75" s="8" t="s">
        <v>14</v>
      </c>
      <c r="G75" s="9"/>
      <c r="H75" s="9" t="s">
        <v>7</v>
      </c>
      <c r="I75" s="7" t="s">
        <v>13</v>
      </c>
      <c r="J75" s="8" t="s">
        <v>14</v>
      </c>
      <c r="K75" s="9"/>
      <c r="L75" s="9" t="s">
        <v>15</v>
      </c>
      <c r="M75" s="7" t="s">
        <v>13</v>
      </c>
      <c r="N75" s="8" t="s">
        <v>14</v>
      </c>
      <c r="O75" s="9"/>
      <c r="P75" s="10" t="s">
        <v>15</v>
      </c>
      <c r="Q75" s="10" t="s">
        <v>15</v>
      </c>
      <c r="R75" s="10"/>
    </row>
    <row r="76" spans="1:18" ht="21" customHeight="1">
      <c r="A76" s="46" t="s">
        <v>67</v>
      </c>
      <c r="B76" s="47">
        <f>B77+B80+B82+B83+B84</f>
        <v>309</v>
      </c>
      <c r="C76" s="47">
        <f aca="true" t="shared" si="34" ref="C76:R76">C77+C80+C82+C83+C84</f>
        <v>279</v>
      </c>
      <c r="D76" s="47">
        <f t="shared" si="34"/>
        <v>588</v>
      </c>
      <c r="E76" s="47">
        <f t="shared" si="34"/>
        <v>166</v>
      </c>
      <c r="F76" s="47">
        <f t="shared" si="34"/>
        <v>98</v>
      </c>
      <c r="G76" s="47">
        <f t="shared" si="34"/>
        <v>264</v>
      </c>
      <c r="H76" s="47">
        <f t="shared" si="34"/>
        <v>88</v>
      </c>
      <c r="I76" s="47">
        <f t="shared" si="34"/>
        <v>27</v>
      </c>
      <c r="J76" s="47">
        <f t="shared" si="34"/>
        <v>10</v>
      </c>
      <c r="K76" s="47">
        <f t="shared" si="34"/>
        <v>37</v>
      </c>
      <c r="L76" s="47">
        <f t="shared" si="34"/>
        <v>61.66666666666667</v>
      </c>
      <c r="M76" s="47">
        <f t="shared" si="34"/>
        <v>10</v>
      </c>
      <c r="N76" s="47">
        <f t="shared" si="34"/>
        <v>0</v>
      </c>
      <c r="O76" s="47">
        <f t="shared" si="34"/>
        <v>10</v>
      </c>
      <c r="P76" s="47">
        <f t="shared" si="34"/>
        <v>5.555555555555555</v>
      </c>
      <c r="Q76" s="47">
        <f t="shared" si="34"/>
        <v>743.2222222222223</v>
      </c>
      <c r="R76" s="47">
        <f t="shared" si="34"/>
        <v>371.61111111111114</v>
      </c>
    </row>
    <row r="77" spans="1:18" ht="21" customHeight="1">
      <c r="A77" s="20" t="s">
        <v>68</v>
      </c>
      <c r="B77" s="19">
        <v>177</v>
      </c>
      <c r="C77" s="19">
        <v>147</v>
      </c>
      <c r="D77" s="19">
        <f aca="true" t="shared" si="35" ref="D77:D84">SUM(B77:C77)</f>
        <v>324</v>
      </c>
      <c r="E77" s="19">
        <v>26</v>
      </c>
      <c r="F77" s="19">
        <v>24</v>
      </c>
      <c r="G77" s="19">
        <f aca="true" t="shared" si="36" ref="G77:G84">SUM(E77:F77)</f>
        <v>50</v>
      </c>
      <c r="H77" s="19">
        <f aca="true" t="shared" si="37" ref="H77:H84">G77/3</f>
        <v>16.666666666666668</v>
      </c>
      <c r="I77" s="19">
        <v>19</v>
      </c>
      <c r="J77" s="19">
        <v>10</v>
      </c>
      <c r="K77" s="19">
        <f aca="true" t="shared" si="38" ref="K77:K84">SUM(I77:J77)</f>
        <v>29</v>
      </c>
      <c r="L77" s="19">
        <f aca="true" t="shared" si="39" ref="L77:L84">K77*10/6</f>
        <v>48.333333333333336</v>
      </c>
      <c r="M77" s="19">
        <v>0</v>
      </c>
      <c r="N77" s="19">
        <v>0</v>
      </c>
      <c r="O77" s="19">
        <f aca="true" t="shared" si="40" ref="O77:O84">SUM(M77:N77)</f>
        <v>0</v>
      </c>
      <c r="P77" s="19">
        <f aca="true" t="shared" si="41" ref="P77:P88">O77*10/18</f>
        <v>0</v>
      </c>
      <c r="Q77" s="48">
        <f aca="true" t="shared" si="42" ref="Q77:Q84">D77+H77+L77+P77</f>
        <v>389</v>
      </c>
      <c r="R77" s="19">
        <f aca="true" t="shared" si="43" ref="R77:R88">Q77/2</f>
        <v>194.5</v>
      </c>
    </row>
    <row r="78" spans="1:18" ht="21" customHeight="1">
      <c r="A78" s="25" t="s">
        <v>69</v>
      </c>
      <c r="B78" s="26">
        <v>0</v>
      </c>
      <c r="C78" s="26">
        <v>0</v>
      </c>
      <c r="D78" s="26">
        <f t="shared" si="35"/>
        <v>0</v>
      </c>
      <c r="E78" s="26">
        <v>0</v>
      </c>
      <c r="F78" s="26">
        <v>9</v>
      </c>
      <c r="G78" s="26">
        <f>SUM(E78:F78)</f>
        <v>9</v>
      </c>
      <c r="H78" s="26">
        <f t="shared" si="37"/>
        <v>3</v>
      </c>
      <c r="I78" s="26">
        <v>0</v>
      </c>
      <c r="J78" s="26">
        <v>0</v>
      </c>
      <c r="K78" s="26">
        <f>SUM(I78:J78)</f>
        <v>0</v>
      </c>
      <c r="L78" s="26">
        <f t="shared" si="39"/>
        <v>0</v>
      </c>
      <c r="M78" s="26">
        <v>0</v>
      </c>
      <c r="N78" s="26">
        <v>0</v>
      </c>
      <c r="O78" s="26">
        <f>SUM(M78:N78)</f>
        <v>0</v>
      </c>
      <c r="P78" s="26">
        <f t="shared" si="41"/>
        <v>0</v>
      </c>
      <c r="Q78" s="49">
        <f>D78+H78+L78+P78</f>
        <v>3</v>
      </c>
      <c r="R78" s="26">
        <f t="shared" si="43"/>
        <v>1.5</v>
      </c>
    </row>
    <row r="79" spans="1:18" ht="21" customHeight="1">
      <c r="A79" s="25" t="s">
        <v>70</v>
      </c>
      <c r="B79" s="26">
        <v>0</v>
      </c>
      <c r="C79" s="26">
        <v>0</v>
      </c>
      <c r="D79" s="26">
        <f t="shared" si="35"/>
        <v>0</v>
      </c>
      <c r="E79" s="26">
        <v>0</v>
      </c>
      <c r="F79" s="26">
        <v>0</v>
      </c>
      <c r="G79" s="26">
        <f t="shared" si="36"/>
        <v>0</v>
      </c>
      <c r="H79" s="26">
        <f t="shared" si="37"/>
        <v>0</v>
      </c>
      <c r="I79" s="26">
        <v>0</v>
      </c>
      <c r="J79" s="26">
        <v>0</v>
      </c>
      <c r="K79" s="26">
        <f t="shared" si="38"/>
        <v>0</v>
      </c>
      <c r="L79" s="26">
        <f t="shared" si="39"/>
        <v>0</v>
      </c>
      <c r="M79" s="26">
        <v>0</v>
      </c>
      <c r="N79" s="26">
        <v>54</v>
      </c>
      <c r="O79" s="26">
        <f t="shared" si="40"/>
        <v>54</v>
      </c>
      <c r="P79" s="26">
        <f t="shared" si="41"/>
        <v>30</v>
      </c>
      <c r="Q79" s="49">
        <f t="shared" si="42"/>
        <v>30</v>
      </c>
      <c r="R79" s="26">
        <f t="shared" si="43"/>
        <v>15</v>
      </c>
    </row>
    <row r="80" spans="1:18" ht="21" customHeight="1">
      <c r="A80" s="20" t="s">
        <v>71</v>
      </c>
      <c r="B80" s="19">
        <v>6</v>
      </c>
      <c r="C80" s="19">
        <v>8</v>
      </c>
      <c r="D80" s="19">
        <f t="shared" si="35"/>
        <v>14</v>
      </c>
      <c r="E80" s="19">
        <v>0</v>
      </c>
      <c r="F80" s="19">
        <v>0</v>
      </c>
      <c r="G80" s="19">
        <f t="shared" si="36"/>
        <v>0</v>
      </c>
      <c r="H80" s="19">
        <f t="shared" si="37"/>
        <v>0</v>
      </c>
      <c r="I80" s="19">
        <v>8</v>
      </c>
      <c r="J80" s="19">
        <v>0</v>
      </c>
      <c r="K80" s="19">
        <f t="shared" si="38"/>
        <v>8</v>
      </c>
      <c r="L80" s="19">
        <f t="shared" si="39"/>
        <v>13.333333333333334</v>
      </c>
      <c r="M80" s="19">
        <v>10</v>
      </c>
      <c r="N80" s="19">
        <v>0</v>
      </c>
      <c r="O80" s="19">
        <f t="shared" si="40"/>
        <v>10</v>
      </c>
      <c r="P80" s="19">
        <f t="shared" si="41"/>
        <v>5.555555555555555</v>
      </c>
      <c r="Q80" s="48">
        <f t="shared" si="42"/>
        <v>32.88888888888889</v>
      </c>
      <c r="R80" s="19">
        <f t="shared" si="43"/>
        <v>16.444444444444446</v>
      </c>
    </row>
    <row r="81" spans="1:18" ht="21" customHeight="1">
      <c r="A81" s="25" t="s">
        <v>29</v>
      </c>
      <c r="B81" s="26">
        <v>0</v>
      </c>
      <c r="C81" s="26">
        <v>0</v>
      </c>
      <c r="D81" s="26">
        <f t="shared" si="35"/>
        <v>0</v>
      </c>
      <c r="E81" s="26">
        <v>18</v>
      </c>
      <c r="F81" s="26">
        <v>0</v>
      </c>
      <c r="G81" s="26">
        <f>SUM(E81:F81)</f>
        <v>18</v>
      </c>
      <c r="H81" s="26">
        <f t="shared" si="37"/>
        <v>6</v>
      </c>
      <c r="I81" s="26">
        <v>0</v>
      </c>
      <c r="J81" s="26">
        <v>0</v>
      </c>
      <c r="K81" s="26">
        <f t="shared" si="38"/>
        <v>0</v>
      </c>
      <c r="L81" s="26">
        <f t="shared" si="39"/>
        <v>0</v>
      </c>
      <c r="M81" s="26">
        <v>18</v>
      </c>
      <c r="N81" s="26">
        <v>0</v>
      </c>
      <c r="O81" s="26">
        <f>SUM(M81:N81)</f>
        <v>18</v>
      </c>
      <c r="P81" s="26">
        <f t="shared" si="41"/>
        <v>10</v>
      </c>
      <c r="Q81" s="49">
        <f>D81+H81+L81+P81</f>
        <v>16</v>
      </c>
      <c r="R81" s="26">
        <f t="shared" si="43"/>
        <v>8</v>
      </c>
    </row>
    <row r="82" spans="1:18" ht="21" customHeight="1">
      <c r="A82" s="20" t="s">
        <v>72</v>
      </c>
      <c r="B82" s="19">
        <v>45</v>
      </c>
      <c r="C82" s="19">
        <v>43</v>
      </c>
      <c r="D82" s="19">
        <f t="shared" si="35"/>
        <v>88</v>
      </c>
      <c r="E82" s="19">
        <v>8</v>
      </c>
      <c r="F82" s="19">
        <v>8</v>
      </c>
      <c r="G82" s="19">
        <f t="shared" si="36"/>
        <v>16</v>
      </c>
      <c r="H82" s="19">
        <f t="shared" si="37"/>
        <v>5.333333333333333</v>
      </c>
      <c r="I82" s="19">
        <v>0</v>
      </c>
      <c r="J82" s="19">
        <v>0</v>
      </c>
      <c r="K82" s="19">
        <f t="shared" si="38"/>
        <v>0</v>
      </c>
      <c r="L82" s="19">
        <f t="shared" si="39"/>
        <v>0</v>
      </c>
      <c r="M82" s="19">
        <v>0</v>
      </c>
      <c r="N82" s="19">
        <v>0</v>
      </c>
      <c r="O82" s="19">
        <f t="shared" si="40"/>
        <v>0</v>
      </c>
      <c r="P82" s="19">
        <f t="shared" si="41"/>
        <v>0</v>
      </c>
      <c r="Q82" s="48">
        <f t="shared" si="42"/>
        <v>93.33333333333333</v>
      </c>
      <c r="R82" s="19">
        <f t="shared" si="43"/>
        <v>46.666666666666664</v>
      </c>
    </row>
    <row r="83" spans="1:18" ht="21" customHeight="1">
      <c r="A83" s="29" t="s">
        <v>73</v>
      </c>
      <c r="B83" s="19">
        <v>39</v>
      </c>
      <c r="C83" s="19">
        <v>33</v>
      </c>
      <c r="D83" s="19">
        <f t="shared" si="35"/>
        <v>72</v>
      </c>
      <c r="E83" s="19">
        <v>30</v>
      </c>
      <c r="F83" s="19">
        <v>24</v>
      </c>
      <c r="G83" s="19">
        <f t="shared" si="36"/>
        <v>54</v>
      </c>
      <c r="H83" s="19">
        <f t="shared" si="37"/>
        <v>18</v>
      </c>
      <c r="I83" s="19">
        <v>0</v>
      </c>
      <c r="J83" s="19">
        <v>0</v>
      </c>
      <c r="K83" s="19">
        <f t="shared" si="38"/>
        <v>0</v>
      </c>
      <c r="L83" s="19">
        <f t="shared" si="39"/>
        <v>0</v>
      </c>
      <c r="M83" s="19">
        <v>0</v>
      </c>
      <c r="N83" s="19">
        <v>0</v>
      </c>
      <c r="O83" s="19">
        <f t="shared" si="40"/>
        <v>0</v>
      </c>
      <c r="P83" s="19">
        <f t="shared" si="41"/>
        <v>0</v>
      </c>
      <c r="Q83" s="48">
        <f t="shared" si="42"/>
        <v>90</v>
      </c>
      <c r="R83" s="19">
        <f t="shared" si="43"/>
        <v>45</v>
      </c>
    </row>
    <row r="84" spans="1:18" ht="21" customHeight="1">
      <c r="A84" s="29" t="s">
        <v>74</v>
      </c>
      <c r="B84" s="19">
        <v>42</v>
      </c>
      <c r="C84" s="19">
        <v>48</v>
      </c>
      <c r="D84" s="19">
        <f t="shared" si="35"/>
        <v>90</v>
      </c>
      <c r="E84" s="19">
        <v>102</v>
      </c>
      <c r="F84" s="19">
        <v>42</v>
      </c>
      <c r="G84" s="19">
        <f t="shared" si="36"/>
        <v>144</v>
      </c>
      <c r="H84" s="19">
        <f t="shared" si="37"/>
        <v>48</v>
      </c>
      <c r="I84" s="19">
        <v>0</v>
      </c>
      <c r="J84" s="19">
        <v>0</v>
      </c>
      <c r="K84" s="19">
        <f t="shared" si="38"/>
        <v>0</v>
      </c>
      <c r="L84" s="19">
        <f t="shared" si="39"/>
        <v>0</v>
      </c>
      <c r="M84" s="19">
        <v>0</v>
      </c>
      <c r="N84" s="19">
        <v>0</v>
      </c>
      <c r="O84" s="19">
        <f t="shared" si="40"/>
        <v>0</v>
      </c>
      <c r="P84" s="19">
        <f t="shared" si="41"/>
        <v>0</v>
      </c>
      <c r="Q84" s="48">
        <f t="shared" si="42"/>
        <v>138</v>
      </c>
      <c r="R84" s="19">
        <f t="shared" si="43"/>
        <v>69</v>
      </c>
    </row>
    <row r="85" spans="1:18" ht="21" customHeight="1">
      <c r="A85" s="15" t="s">
        <v>75</v>
      </c>
      <c r="B85" s="16">
        <f aca="true" t="shared" si="44" ref="B85:R85">B86</f>
        <v>312</v>
      </c>
      <c r="C85" s="16">
        <f t="shared" si="44"/>
        <v>370</v>
      </c>
      <c r="D85" s="16">
        <f t="shared" si="44"/>
        <v>682</v>
      </c>
      <c r="E85" s="16">
        <f t="shared" si="44"/>
        <v>66</v>
      </c>
      <c r="F85" s="16">
        <f t="shared" si="44"/>
        <v>26</v>
      </c>
      <c r="G85" s="16">
        <f t="shared" si="44"/>
        <v>92</v>
      </c>
      <c r="H85" s="16">
        <f t="shared" si="44"/>
        <v>30.666666666666668</v>
      </c>
      <c r="I85" s="16">
        <f t="shared" si="44"/>
        <v>4</v>
      </c>
      <c r="J85" s="16">
        <f t="shared" si="44"/>
        <v>2</v>
      </c>
      <c r="K85" s="16">
        <f t="shared" si="44"/>
        <v>0</v>
      </c>
      <c r="L85" s="16">
        <f t="shared" si="44"/>
        <v>0</v>
      </c>
      <c r="M85" s="16">
        <f t="shared" si="44"/>
        <v>0</v>
      </c>
      <c r="N85" s="16">
        <f t="shared" si="44"/>
        <v>0</v>
      </c>
      <c r="O85" s="16">
        <f t="shared" si="44"/>
        <v>0</v>
      </c>
      <c r="P85" s="16">
        <f t="shared" si="44"/>
        <v>0</v>
      </c>
      <c r="Q85" s="16">
        <f t="shared" si="44"/>
        <v>712.6666666666666</v>
      </c>
      <c r="R85" s="16">
        <f t="shared" si="44"/>
        <v>356.3333333333333</v>
      </c>
    </row>
    <row r="86" spans="1:18" ht="21" customHeight="1">
      <c r="A86" s="29" t="s">
        <v>76</v>
      </c>
      <c r="B86" s="30">
        <v>312</v>
      </c>
      <c r="C86" s="30">
        <v>370</v>
      </c>
      <c r="D86" s="30">
        <f>SUM(B86:C86)</f>
        <v>682</v>
      </c>
      <c r="E86" s="30">
        <v>66</v>
      </c>
      <c r="F86" s="30">
        <v>26</v>
      </c>
      <c r="G86" s="30">
        <f>SUM(E86:F86)</f>
        <v>92</v>
      </c>
      <c r="H86" s="30">
        <f>G86/3</f>
        <v>30.666666666666668</v>
      </c>
      <c r="I86" s="30">
        <v>4</v>
      </c>
      <c r="J86" s="30">
        <v>2</v>
      </c>
      <c r="K86" s="30"/>
      <c r="L86" s="30">
        <f>K86*10/6</f>
        <v>0</v>
      </c>
      <c r="M86" s="30">
        <v>0</v>
      </c>
      <c r="N86" s="30">
        <v>0</v>
      </c>
      <c r="O86" s="30">
        <f>SUM(M86:N86)</f>
        <v>0</v>
      </c>
      <c r="P86" s="19">
        <f t="shared" si="41"/>
        <v>0</v>
      </c>
      <c r="Q86" s="48">
        <f>D86+H86+L86+P86</f>
        <v>712.6666666666666</v>
      </c>
      <c r="R86" s="19">
        <f t="shared" si="43"/>
        <v>356.3333333333333</v>
      </c>
    </row>
    <row r="87" spans="1:18" ht="21" customHeight="1">
      <c r="A87" s="15" t="s">
        <v>77</v>
      </c>
      <c r="B87" s="16">
        <f>B88</f>
        <v>54</v>
      </c>
      <c r="C87" s="16">
        <f aca="true" t="shared" si="45" ref="C87:R87">C88</f>
        <v>49</v>
      </c>
      <c r="D87" s="16">
        <f t="shared" si="45"/>
        <v>103</v>
      </c>
      <c r="E87" s="16">
        <f t="shared" si="45"/>
        <v>46</v>
      </c>
      <c r="F87" s="16">
        <f t="shared" si="45"/>
        <v>40</v>
      </c>
      <c r="G87" s="16">
        <f t="shared" si="45"/>
        <v>86</v>
      </c>
      <c r="H87" s="16">
        <f t="shared" si="45"/>
        <v>28.666666666666668</v>
      </c>
      <c r="I87" s="16">
        <f t="shared" si="45"/>
        <v>0</v>
      </c>
      <c r="J87" s="16">
        <f t="shared" si="45"/>
        <v>0</v>
      </c>
      <c r="K87" s="16">
        <f t="shared" si="45"/>
        <v>0</v>
      </c>
      <c r="L87" s="16">
        <f t="shared" si="45"/>
        <v>0</v>
      </c>
      <c r="M87" s="16">
        <f t="shared" si="45"/>
        <v>0</v>
      </c>
      <c r="N87" s="16">
        <f t="shared" si="45"/>
        <v>0</v>
      </c>
      <c r="O87" s="16">
        <f t="shared" si="45"/>
        <v>0</v>
      </c>
      <c r="P87" s="16">
        <f t="shared" si="45"/>
        <v>0</v>
      </c>
      <c r="Q87" s="16">
        <f t="shared" si="45"/>
        <v>131.66666666666666</v>
      </c>
      <c r="R87" s="16">
        <f t="shared" si="45"/>
        <v>65.83333333333333</v>
      </c>
    </row>
    <row r="88" spans="1:18" ht="21" customHeight="1">
      <c r="A88" s="29" t="s">
        <v>78</v>
      </c>
      <c r="B88" s="30">
        <v>54</v>
      </c>
      <c r="C88" s="30">
        <v>49</v>
      </c>
      <c r="D88" s="30">
        <f>SUM(B88:C88)</f>
        <v>103</v>
      </c>
      <c r="E88" s="30">
        <v>46</v>
      </c>
      <c r="F88" s="30">
        <v>40</v>
      </c>
      <c r="G88" s="30">
        <f>SUM(E88:F88)</f>
        <v>86</v>
      </c>
      <c r="H88" s="30">
        <f>G88/3</f>
        <v>28.666666666666668</v>
      </c>
      <c r="I88" s="30">
        <v>0</v>
      </c>
      <c r="J88" s="30">
        <v>0</v>
      </c>
      <c r="K88" s="30">
        <f>SUM(I88:J88)</f>
        <v>0</v>
      </c>
      <c r="L88" s="30">
        <f>K88*10/6</f>
        <v>0</v>
      </c>
      <c r="M88" s="30">
        <v>0</v>
      </c>
      <c r="N88" s="30">
        <v>0</v>
      </c>
      <c r="O88" s="30">
        <f>SUM(M88:N88)</f>
        <v>0</v>
      </c>
      <c r="P88" s="19">
        <f t="shared" si="41"/>
        <v>0</v>
      </c>
      <c r="Q88" s="48">
        <f>D88+H88+L88+P88</f>
        <v>131.66666666666666</v>
      </c>
      <c r="R88" s="19">
        <f t="shared" si="43"/>
        <v>65.83333333333333</v>
      </c>
    </row>
    <row r="89" spans="1:18" ht="21" customHeight="1">
      <c r="A89" s="21" t="s">
        <v>79</v>
      </c>
      <c r="B89" s="50">
        <f>B90+B92</f>
        <v>0</v>
      </c>
      <c r="C89" s="50">
        <f aca="true" t="shared" si="46" ref="C89:R89">C90+C92</f>
        <v>0</v>
      </c>
      <c r="D89" s="50">
        <f t="shared" si="46"/>
        <v>0</v>
      </c>
      <c r="E89" s="50">
        <f t="shared" si="46"/>
        <v>0</v>
      </c>
      <c r="F89" s="50">
        <f t="shared" si="46"/>
        <v>0</v>
      </c>
      <c r="G89" s="50">
        <f t="shared" si="46"/>
        <v>0</v>
      </c>
      <c r="H89" s="50">
        <f t="shared" si="46"/>
        <v>0</v>
      </c>
      <c r="I89" s="50">
        <f t="shared" si="46"/>
        <v>26</v>
      </c>
      <c r="J89" s="50">
        <f t="shared" si="46"/>
        <v>27</v>
      </c>
      <c r="K89" s="50">
        <f t="shared" si="46"/>
        <v>53</v>
      </c>
      <c r="L89" s="50">
        <f t="shared" si="46"/>
        <v>88.33333333333333</v>
      </c>
      <c r="M89" s="50">
        <f t="shared" si="46"/>
        <v>11</v>
      </c>
      <c r="N89" s="50">
        <f t="shared" si="46"/>
        <v>48</v>
      </c>
      <c r="O89" s="50">
        <f t="shared" si="46"/>
        <v>59</v>
      </c>
      <c r="P89" s="50">
        <f t="shared" si="46"/>
        <v>32.77777777777778</v>
      </c>
      <c r="Q89" s="50">
        <f t="shared" si="46"/>
        <v>121.11111111111111</v>
      </c>
      <c r="R89" s="50">
        <f t="shared" si="46"/>
        <v>60.55555555555556</v>
      </c>
    </row>
    <row r="90" spans="1:18" ht="21" customHeight="1">
      <c r="A90" s="17" t="s">
        <v>80</v>
      </c>
      <c r="B90" s="33">
        <v>0</v>
      </c>
      <c r="C90" s="33">
        <v>0</v>
      </c>
      <c r="D90" s="33">
        <f>SUM(B90:C90)</f>
        <v>0</v>
      </c>
      <c r="E90" s="33">
        <v>0</v>
      </c>
      <c r="F90" s="33">
        <v>0</v>
      </c>
      <c r="G90" s="33">
        <f>SUM(E90:F90)</f>
        <v>0</v>
      </c>
      <c r="H90" s="33">
        <f>G90/3</f>
        <v>0</v>
      </c>
      <c r="I90" s="33">
        <v>15</v>
      </c>
      <c r="J90" s="33">
        <v>10</v>
      </c>
      <c r="K90" s="33">
        <f>SUM(I90:J90)</f>
        <v>25</v>
      </c>
      <c r="L90" s="33">
        <f>K90*10/6</f>
        <v>41.666666666666664</v>
      </c>
      <c r="M90" s="33">
        <v>3</v>
      </c>
      <c r="N90" s="33">
        <v>4</v>
      </c>
      <c r="O90" s="33">
        <f>SUM(M90:N90)</f>
        <v>7</v>
      </c>
      <c r="P90" s="19">
        <f>O90*10/18</f>
        <v>3.888888888888889</v>
      </c>
      <c r="Q90" s="19">
        <f>D90+H90+L90+P90</f>
        <v>45.55555555555555</v>
      </c>
      <c r="R90" s="19">
        <f>Q90/2</f>
        <v>22.777777777777775</v>
      </c>
    </row>
    <row r="91" spans="1:18" ht="21" customHeight="1">
      <c r="A91" s="25" t="s">
        <v>29</v>
      </c>
      <c r="B91" s="26">
        <v>0</v>
      </c>
      <c r="C91" s="26">
        <v>0</v>
      </c>
      <c r="D91" s="26">
        <f>SUM(B91:C91)</f>
        <v>0</v>
      </c>
      <c r="E91" s="26">
        <v>0</v>
      </c>
      <c r="F91" s="26">
        <v>0</v>
      </c>
      <c r="G91" s="26">
        <f>SUM(E91:F91)</f>
        <v>0</v>
      </c>
      <c r="H91" s="26">
        <f>G91/3</f>
        <v>0</v>
      </c>
      <c r="I91" s="26">
        <v>0</v>
      </c>
      <c r="J91" s="26">
        <v>0</v>
      </c>
      <c r="K91" s="26">
        <f>SUM(I91:J91)</f>
        <v>0</v>
      </c>
      <c r="L91" s="26">
        <f>K91*10/6</f>
        <v>0</v>
      </c>
      <c r="M91" s="26">
        <v>0</v>
      </c>
      <c r="N91" s="26">
        <v>36</v>
      </c>
      <c r="O91" s="26">
        <f>SUM(M91:N91)</f>
        <v>36</v>
      </c>
      <c r="P91" s="26">
        <f>O91*10/18</f>
        <v>20</v>
      </c>
      <c r="Q91" s="26">
        <f>D91+H91+L91+P91</f>
        <v>20</v>
      </c>
      <c r="R91" s="26">
        <f>Q91/2</f>
        <v>10</v>
      </c>
    </row>
    <row r="92" spans="1:18" ht="21" customHeight="1">
      <c r="A92" s="20" t="s">
        <v>81</v>
      </c>
      <c r="B92" s="19">
        <v>0</v>
      </c>
      <c r="C92" s="19">
        <v>0</v>
      </c>
      <c r="D92" s="33">
        <f>SUM(B92:C92)</f>
        <v>0</v>
      </c>
      <c r="E92" s="19">
        <v>0</v>
      </c>
      <c r="F92" s="19">
        <v>0</v>
      </c>
      <c r="G92" s="33">
        <f>SUM(E92:F92)</f>
        <v>0</v>
      </c>
      <c r="H92" s="33">
        <f>G92/3</f>
        <v>0</v>
      </c>
      <c r="I92" s="19">
        <v>11</v>
      </c>
      <c r="J92" s="19">
        <v>17</v>
      </c>
      <c r="K92" s="33">
        <f>SUM(I92:J92)</f>
        <v>28</v>
      </c>
      <c r="L92" s="33">
        <f>K92*10/6</f>
        <v>46.666666666666664</v>
      </c>
      <c r="M92" s="33">
        <v>8</v>
      </c>
      <c r="N92" s="33">
        <v>44</v>
      </c>
      <c r="O92" s="33">
        <f>SUM(M92:N92)</f>
        <v>52</v>
      </c>
      <c r="P92" s="19">
        <f>O92*10/18</f>
        <v>28.88888888888889</v>
      </c>
      <c r="Q92" s="19">
        <f>D92+H92+L92+P92</f>
        <v>75.55555555555556</v>
      </c>
      <c r="R92" s="19">
        <f>Q92/2</f>
        <v>37.77777777777778</v>
      </c>
    </row>
    <row r="93" spans="1:18" ht="21" customHeight="1">
      <c r="A93" s="51" t="s">
        <v>29</v>
      </c>
      <c r="B93" s="52">
        <v>0</v>
      </c>
      <c r="C93" s="52">
        <v>0</v>
      </c>
      <c r="D93" s="52">
        <f>SUM(B93:C93)</f>
        <v>0</v>
      </c>
      <c r="E93" s="52">
        <v>0</v>
      </c>
      <c r="F93" s="52">
        <v>0</v>
      </c>
      <c r="G93" s="52">
        <f>SUM(E93:F93)</f>
        <v>0</v>
      </c>
      <c r="H93" s="52">
        <f>G93/3</f>
        <v>0</v>
      </c>
      <c r="I93" s="52">
        <v>0</v>
      </c>
      <c r="J93" s="52">
        <v>0</v>
      </c>
      <c r="K93" s="52">
        <f>SUM(I93:J93)</f>
        <v>0</v>
      </c>
      <c r="L93" s="52">
        <f>K93*10/6</f>
        <v>0</v>
      </c>
      <c r="M93" s="52">
        <v>0</v>
      </c>
      <c r="N93" s="52">
        <v>36</v>
      </c>
      <c r="O93" s="52">
        <f>SUM(M93:N93)</f>
        <v>36</v>
      </c>
      <c r="P93" s="52">
        <f>O93*10/18</f>
        <v>20</v>
      </c>
      <c r="Q93" s="52">
        <f>D93+H93+L93+P93</f>
        <v>20</v>
      </c>
      <c r="R93" s="52">
        <f>Q93/2</f>
        <v>10</v>
      </c>
    </row>
    <row r="94" spans="1:18" ht="19.5" customHeight="1">
      <c r="A94" s="60" t="s">
        <v>0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18" ht="19.5" customHeight="1">
      <c r="A95" s="2"/>
      <c r="B95" s="61" t="s">
        <v>1</v>
      </c>
      <c r="C95" s="61"/>
      <c r="D95" s="61"/>
      <c r="E95" s="61"/>
      <c r="F95" s="61"/>
      <c r="G95" s="62"/>
      <c r="H95" s="3" t="s">
        <v>2</v>
      </c>
      <c r="I95" s="61" t="s">
        <v>3</v>
      </c>
      <c r="J95" s="61"/>
      <c r="K95" s="61"/>
      <c r="L95" s="61"/>
      <c r="M95" s="61"/>
      <c r="N95" s="61"/>
      <c r="O95" s="62"/>
      <c r="P95" s="3" t="s">
        <v>4</v>
      </c>
      <c r="Q95" s="3" t="s">
        <v>5</v>
      </c>
      <c r="R95" s="3"/>
    </row>
    <row r="96" spans="1:18" ht="19.5" customHeight="1">
      <c r="A96" s="2" t="s">
        <v>6</v>
      </c>
      <c r="B96" s="63" t="s">
        <v>7</v>
      </c>
      <c r="C96" s="62"/>
      <c r="D96" s="3" t="s">
        <v>5</v>
      </c>
      <c r="E96" s="63" t="s">
        <v>8</v>
      </c>
      <c r="F96" s="62"/>
      <c r="G96" s="3" t="s">
        <v>5</v>
      </c>
      <c r="H96" s="2" t="s">
        <v>9</v>
      </c>
      <c r="I96" s="63" t="s">
        <v>7</v>
      </c>
      <c r="J96" s="62"/>
      <c r="K96" s="4" t="s">
        <v>5</v>
      </c>
      <c r="L96" s="5" t="s">
        <v>10</v>
      </c>
      <c r="M96" s="63" t="s">
        <v>8</v>
      </c>
      <c r="N96" s="62"/>
      <c r="O96" s="4" t="s">
        <v>5</v>
      </c>
      <c r="P96" s="2" t="s">
        <v>11</v>
      </c>
      <c r="Q96" s="2" t="s">
        <v>7</v>
      </c>
      <c r="R96" s="2" t="s">
        <v>12</v>
      </c>
    </row>
    <row r="97" spans="1:18" ht="19.5" customHeight="1">
      <c r="A97" s="6"/>
      <c r="B97" s="7" t="s">
        <v>13</v>
      </c>
      <c r="C97" s="8" t="s">
        <v>14</v>
      </c>
      <c r="D97" s="9"/>
      <c r="E97" s="7" t="s">
        <v>13</v>
      </c>
      <c r="F97" s="8" t="s">
        <v>14</v>
      </c>
      <c r="G97" s="9"/>
      <c r="H97" s="9" t="s">
        <v>7</v>
      </c>
      <c r="I97" s="7" t="s">
        <v>13</v>
      </c>
      <c r="J97" s="8" t="s">
        <v>14</v>
      </c>
      <c r="K97" s="9"/>
      <c r="L97" s="9" t="s">
        <v>15</v>
      </c>
      <c r="M97" s="7" t="s">
        <v>13</v>
      </c>
      <c r="N97" s="8" t="s">
        <v>14</v>
      </c>
      <c r="O97" s="9"/>
      <c r="P97" s="10" t="s">
        <v>15</v>
      </c>
      <c r="Q97" s="10" t="s">
        <v>15</v>
      </c>
      <c r="R97" s="10"/>
    </row>
    <row r="98" spans="1:18" ht="19.5" customHeight="1">
      <c r="A98" s="21" t="s">
        <v>82</v>
      </c>
      <c r="B98" s="22">
        <f aca="true" t="shared" si="47" ref="B98:Q98">B99+B105+B109+B112</f>
        <v>620</v>
      </c>
      <c r="C98" s="22">
        <f t="shared" si="47"/>
        <v>630</v>
      </c>
      <c r="D98" s="22">
        <f t="shared" si="47"/>
        <v>1250</v>
      </c>
      <c r="E98" s="22">
        <f t="shared" si="47"/>
        <v>604</v>
      </c>
      <c r="F98" s="22">
        <f t="shared" si="47"/>
        <v>886</v>
      </c>
      <c r="G98" s="22">
        <f t="shared" si="47"/>
        <v>1490</v>
      </c>
      <c r="H98" s="22">
        <f t="shared" si="47"/>
        <v>496.66666666666663</v>
      </c>
      <c r="I98" s="22">
        <f t="shared" si="47"/>
        <v>78</v>
      </c>
      <c r="J98" s="22">
        <f t="shared" si="47"/>
        <v>112</v>
      </c>
      <c r="K98" s="22">
        <f t="shared" si="47"/>
        <v>190</v>
      </c>
      <c r="L98" s="22">
        <f t="shared" si="47"/>
        <v>316.6666666666667</v>
      </c>
      <c r="M98" s="22">
        <f t="shared" si="47"/>
        <v>19</v>
      </c>
      <c r="N98" s="22">
        <f t="shared" si="47"/>
        <v>23</v>
      </c>
      <c r="O98" s="22">
        <f t="shared" si="47"/>
        <v>42</v>
      </c>
      <c r="P98" s="22">
        <f t="shared" si="47"/>
        <v>23.333333333333336</v>
      </c>
      <c r="Q98" s="22">
        <f t="shared" si="47"/>
        <v>2086.6666666666665</v>
      </c>
      <c r="R98" s="50">
        <f aca="true" t="shared" si="48" ref="R98:R108">Q98/2</f>
        <v>1043.3333333333333</v>
      </c>
    </row>
    <row r="99" spans="1:18" ht="19.5" customHeight="1">
      <c r="A99" s="46" t="s">
        <v>83</v>
      </c>
      <c r="B99" s="53">
        <f>B100+B102+B103+B104</f>
        <v>303</v>
      </c>
      <c r="C99" s="53">
        <f aca="true" t="shared" si="49" ref="C99:R99">C100+C102+C103+C104</f>
        <v>303</v>
      </c>
      <c r="D99" s="53">
        <f t="shared" si="49"/>
        <v>606</v>
      </c>
      <c r="E99" s="53">
        <f t="shared" si="49"/>
        <v>146</v>
      </c>
      <c r="F99" s="53">
        <f t="shared" si="49"/>
        <v>213</v>
      </c>
      <c r="G99" s="53">
        <f t="shared" si="49"/>
        <v>359</v>
      </c>
      <c r="H99" s="53">
        <f t="shared" si="49"/>
        <v>119.66666666666669</v>
      </c>
      <c r="I99" s="53">
        <f t="shared" si="49"/>
        <v>31</v>
      </c>
      <c r="J99" s="53">
        <f t="shared" si="49"/>
        <v>21</v>
      </c>
      <c r="K99" s="53">
        <f t="shared" si="49"/>
        <v>52</v>
      </c>
      <c r="L99" s="53">
        <f t="shared" si="49"/>
        <v>86.66666666666666</v>
      </c>
      <c r="M99" s="53">
        <f t="shared" si="49"/>
        <v>4</v>
      </c>
      <c r="N99" s="53">
        <f t="shared" si="49"/>
        <v>2</v>
      </c>
      <c r="O99" s="53">
        <f t="shared" si="49"/>
        <v>6</v>
      </c>
      <c r="P99" s="53">
        <f t="shared" si="49"/>
        <v>3.3333333333333335</v>
      </c>
      <c r="Q99" s="53">
        <f t="shared" si="49"/>
        <v>815.6666666666666</v>
      </c>
      <c r="R99" s="53">
        <f t="shared" si="49"/>
        <v>407.8333333333333</v>
      </c>
    </row>
    <row r="100" spans="1:18" ht="19.5" customHeight="1">
      <c r="A100" s="20" t="s">
        <v>84</v>
      </c>
      <c r="B100" s="19">
        <v>159</v>
      </c>
      <c r="C100" s="19">
        <v>153</v>
      </c>
      <c r="D100" s="19">
        <f>SUM(B100:C100)</f>
        <v>312</v>
      </c>
      <c r="E100" s="19">
        <v>2</v>
      </c>
      <c r="F100" s="19">
        <v>30</v>
      </c>
      <c r="G100" s="19">
        <f>SUM(E100:F100)</f>
        <v>32</v>
      </c>
      <c r="H100" s="19">
        <f>G100/3</f>
        <v>10.666666666666666</v>
      </c>
      <c r="I100" s="19">
        <v>29</v>
      </c>
      <c r="J100" s="19">
        <v>21</v>
      </c>
      <c r="K100" s="19">
        <f>SUM(I100:J100)</f>
        <v>50</v>
      </c>
      <c r="L100" s="19">
        <f>K100*10/6</f>
        <v>83.33333333333333</v>
      </c>
      <c r="M100" s="19">
        <v>2</v>
      </c>
      <c r="N100" s="19">
        <v>2</v>
      </c>
      <c r="O100" s="19">
        <f>SUM(M100:N100)</f>
        <v>4</v>
      </c>
      <c r="P100" s="19">
        <f aca="true" t="shared" si="50" ref="P100:P108">O100*10/18</f>
        <v>2.2222222222222223</v>
      </c>
      <c r="Q100" s="19">
        <f>D100+H100+L100+P100</f>
        <v>408.22222222222223</v>
      </c>
      <c r="R100" s="19">
        <f t="shared" si="48"/>
        <v>204.11111111111111</v>
      </c>
    </row>
    <row r="101" spans="1:18" ht="19.5" customHeight="1">
      <c r="A101" s="25" t="s">
        <v>29</v>
      </c>
      <c r="B101" s="26">
        <v>0</v>
      </c>
      <c r="C101" s="26">
        <v>0</v>
      </c>
      <c r="D101" s="26">
        <f>SUM(B101:C101)</f>
        <v>0</v>
      </c>
      <c r="E101" s="26">
        <v>0</v>
      </c>
      <c r="F101" s="26">
        <v>0</v>
      </c>
      <c r="G101" s="26">
        <f>SUM(E101:F101)</f>
        <v>0</v>
      </c>
      <c r="H101" s="26">
        <f>G101/3</f>
        <v>0</v>
      </c>
      <c r="I101" s="26">
        <v>0</v>
      </c>
      <c r="J101" s="26">
        <v>0</v>
      </c>
      <c r="K101" s="26">
        <f>SUM(I101:J101)</f>
        <v>0</v>
      </c>
      <c r="L101" s="26">
        <f>K101*10/6</f>
        <v>0</v>
      </c>
      <c r="M101" s="26">
        <v>36</v>
      </c>
      <c r="N101" s="26">
        <v>0</v>
      </c>
      <c r="O101" s="26">
        <f>SUM(M101:N101)</f>
        <v>36</v>
      </c>
      <c r="P101" s="26">
        <f t="shared" si="50"/>
        <v>20</v>
      </c>
      <c r="Q101" s="26">
        <f>D101+H101+L101+P101</f>
        <v>20</v>
      </c>
      <c r="R101" s="26">
        <f t="shared" si="48"/>
        <v>10</v>
      </c>
    </row>
    <row r="102" spans="1:18" ht="19.5" customHeight="1">
      <c r="A102" s="20" t="s">
        <v>85</v>
      </c>
      <c r="B102" s="19">
        <v>90</v>
      </c>
      <c r="C102" s="19">
        <v>70</v>
      </c>
      <c r="D102" s="19">
        <f>SUM(B102:C102)</f>
        <v>160</v>
      </c>
      <c r="E102" s="19">
        <v>125</v>
      </c>
      <c r="F102" s="19">
        <v>138</v>
      </c>
      <c r="G102" s="19">
        <f>SUM(E102:F102)</f>
        <v>263</v>
      </c>
      <c r="H102" s="19">
        <f>G102/3</f>
        <v>87.66666666666667</v>
      </c>
      <c r="I102" s="19">
        <v>2</v>
      </c>
      <c r="J102" s="19">
        <v>0</v>
      </c>
      <c r="K102" s="19">
        <f>SUM(I102:J102)</f>
        <v>2</v>
      </c>
      <c r="L102" s="19">
        <f>K102*10/6</f>
        <v>3.3333333333333335</v>
      </c>
      <c r="M102" s="19">
        <v>2</v>
      </c>
      <c r="N102" s="19">
        <v>0</v>
      </c>
      <c r="O102" s="19">
        <f>SUM(M102:N102)</f>
        <v>2</v>
      </c>
      <c r="P102" s="19">
        <f t="shared" si="50"/>
        <v>1.1111111111111112</v>
      </c>
      <c r="Q102" s="19">
        <f>D102+H102+L102+P102</f>
        <v>252.11111111111114</v>
      </c>
      <c r="R102" s="19">
        <f t="shared" si="48"/>
        <v>126.05555555555557</v>
      </c>
    </row>
    <row r="103" spans="1:18" ht="19.5" customHeight="1">
      <c r="A103" s="20" t="s">
        <v>86</v>
      </c>
      <c r="B103" s="19">
        <v>37</v>
      </c>
      <c r="C103" s="19">
        <v>48</v>
      </c>
      <c r="D103" s="19">
        <f>SUM(B103:C103)</f>
        <v>85</v>
      </c>
      <c r="E103" s="19">
        <v>17</v>
      </c>
      <c r="F103" s="19">
        <v>45</v>
      </c>
      <c r="G103" s="19">
        <f>SUM(E103:F103)</f>
        <v>62</v>
      </c>
      <c r="H103" s="19">
        <f>G103/3</f>
        <v>20.666666666666668</v>
      </c>
      <c r="I103" s="19">
        <v>0</v>
      </c>
      <c r="J103" s="19">
        <v>0</v>
      </c>
      <c r="K103" s="19">
        <f>SUM(I103:J103)</f>
        <v>0</v>
      </c>
      <c r="L103" s="19">
        <f>K103*10/6</f>
        <v>0</v>
      </c>
      <c r="M103" s="19">
        <v>0</v>
      </c>
      <c r="N103" s="19">
        <v>0</v>
      </c>
      <c r="O103" s="19">
        <f>SUM(M103:N103)</f>
        <v>0</v>
      </c>
      <c r="P103" s="19">
        <f t="shared" si="50"/>
        <v>0</v>
      </c>
      <c r="Q103" s="19">
        <f>D103+H103+L103+P103</f>
        <v>105.66666666666667</v>
      </c>
      <c r="R103" s="19">
        <f t="shared" si="48"/>
        <v>52.833333333333336</v>
      </c>
    </row>
    <row r="104" spans="1:18" ht="19.5" customHeight="1">
      <c r="A104" s="40" t="s">
        <v>87</v>
      </c>
      <c r="B104" s="41">
        <v>17</v>
      </c>
      <c r="C104" s="41">
        <v>32</v>
      </c>
      <c r="D104" s="19">
        <f>SUM(B104:C104)</f>
        <v>49</v>
      </c>
      <c r="E104" s="41">
        <v>2</v>
      </c>
      <c r="F104" s="41">
        <v>0</v>
      </c>
      <c r="G104" s="19">
        <f>SUM(E104:F104)</f>
        <v>2</v>
      </c>
      <c r="H104" s="19">
        <f>G104/3</f>
        <v>0.6666666666666666</v>
      </c>
      <c r="I104" s="41">
        <v>0</v>
      </c>
      <c r="J104" s="41">
        <v>0</v>
      </c>
      <c r="K104" s="19">
        <f>SUM(I104:J104)</f>
        <v>0</v>
      </c>
      <c r="L104" s="19">
        <f>K104*10/6</f>
        <v>0</v>
      </c>
      <c r="M104" s="41">
        <v>0</v>
      </c>
      <c r="N104" s="41">
        <v>0</v>
      </c>
      <c r="O104" s="19">
        <f>SUM(M104:N104)</f>
        <v>0</v>
      </c>
      <c r="P104" s="19">
        <f t="shared" si="50"/>
        <v>0</v>
      </c>
      <c r="Q104" s="19">
        <f>D104+H104+L104+P104</f>
        <v>49.666666666666664</v>
      </c>
      <c r="R104" s="19">
        <f t="shared" si="48"/>
        <v>24.833333333333332</v>
      </c>
    </row>
    <row r="105" spans="1:18" ht="19.5" customHeight="1">
      <c r="A105" s="46" t="s">
        <v>88</v>
      </c>
      <c r="B105" s="53">
        <f>B106+B108</f>
        <v>87</v>
      </c>
      <c r="C105" s="53">
        <f aca="true" t="shared" si="51" ref="C105:R105">C106+C108</f>
        <v>86</v>
      </c>
      <c r="D105" s="53">
        <f t="shared" si="51"/>
        <v>173</v>
      </c>
      <c r="E105" s="53">
        <f t="shared" si="51"/>
        <v>123</v>
      </c>
      <c r="F105" s="53">
        <f t="shared" si="51"/>
        <v>138</v>
      </c>
      <c r="G105" s="53">
        <f t="shared" si="51"/>
        <v>261</v>
      </c>
      <c r="H105" s="53">
        <f t="shared" si="51"/>
        <v>87</v>
      </c>
      <c r="I105" s="53">
        <f t="shared" si="51"/>
        <v>17</v>
      </c>
      <c r="J105" s="53">
        <f t="shared" si="51"/>
        <v>54</v>
      </c>
      <c r="K105" s="53">
        <f t="shared" si="51"/>
        <v>71</v>
      </c>
      <c r="L105" s="53">
        <f t="shared" si="51"/>
        <v>118.33333333333333</v>
      </c>
      <c r="M105" s="53">
        <f t="shared" si="51"/>
        <v>0</v>
      </c>
      <c r="N105" s="53">
        <f t="shared" si="51"/>
        <v>10</v>
      </c>
      <c r="O105" s="53">
        <f t="shared" si="51"/>
        <v>10</v>
      </c>
      <c r="P105" s="53">
        <f t="shared" si="51"/>
        <v>5.555555555555555</v>
      </c>
      <c r="Q105" s="53">
        <f t="shared" si="51"/>
        <v>383.88888888888886</v>
      </c>
      <c r="R105" s="53">
        <f t="shared" si="51"/>
        <v>191.94444444444443</v>
      </c>
    </row>
    <row r="106" spans="1:18" ht="19.5" customHeight="1">
      <c r="A106" s="20" t="s">
        <v>89</v>
      </c>
      <c r="B106" s="19">
        <v>74</v>
      </c>
      <c r="C106" s="19">
        <v>75</v>
      </c>
      <c r="D106" s="19">
        <f>SUM(B106:C106)</f>
        <v>149</v>
      </c>
      <c r="E106" s="19">
        <v>75</v>
      </c>
      <c r="F106" s="19">
        <v>75</v>
      </c>
      <c r="G106" s="19">
        <f>SUM(E106:F106)</f>
        <v>150</v>
      </c>
      <c r="H106" s="19">
        <f>G106/3</f>
        <v>50</v>
      </c>
      <c r="I106" s="19">
        <v>17</v>
      </c>
      <c r="J106" s="19">
        <v>27</v>
      </c>
      <c r="K106" s="19">
        <f>SUM(I106:J106)</f>
        <v>44</v>
      </c>
      <c r="L106" s="19">
        <f>K106*10/6</f>
        <v>73.33333333333333</v>
      </c>
      <c r="M106" s="19">
        <v>0</v>
      </c>
      <c r="N106" s="19">
        <v>5</v>
      </c>
      <c r="O106" s="19">
        <f>SUM(M106:N106)</f>
        <v>5</v>
      </c>
      <c r="P106" s="19">
        <f t="shared" si="50"/>
        <v>2.7777777777777777</v>
      </c>
      <c r="Q106" s="19">
        <f>D106+H106+L106+P106</f>
        <v>275.1111111111111</v>
      </c>
      <c r="R106" s="19">
        <f t="shared" si="48"/>
        <v>137.55555555555554</v>
      </c>
    </row>
    <row r="107" spans="1:18" ht="19.5" customHeight="1">
      <c r="A107" s="25" t="s">
        <v>29</v>
      </c>
      <c r="B107" s="26">
        <v>0</v>
      </c>
      <c r="C107" s="26">
        <v>0</v>
      </c>
      <c r="D107" s="26">
        <f>SUM(B107:C107)</f>
        <v>0</v>
      </c>
      <c r="E107" s="26">
        <v>0</v>
      </c>
      <c r="F107" s="26">
        <v>0</v>
      </c>
      <c r="G107" s="26">
        <f>SUM(E107:F107)</f>
        <v>0</v>
      </c>
      <c r="H107" s="26">
        <f>G107/3</f>
        <v>0</v>
      </c>
      <c r="I107" s="26">
        <v>0</v>
      </c>
      <c r="J107" s="26">
        <v>27</v>
      </c>
      <c r="K107" s="26">
        <f>SUM(I107:J107)</f>
        <v>27</v>
      </c>
      <c r="L107" s="26">
        <f>K107*10/6</f>
        <v>45</v>
      </c>
      <c r="M107" s="26">
        <v>24</v>
      </c>
      <c r="N107" s="26">
        <v>5</v>
      </c>
      <c r="O107" s="26">
        <f>SUM(M107:N107)</f>
        <v>29</v>
      </c>
      <c r="P107" s="26">
        <f t="shared" si="50"/>
        <v>16.11111111111111</v>
      </c>
      <c r="Q107" s="26">
        <f>D107+H107+L107+P107</f>
        <v>61.111111111111114</v>
      </c>
      <c r="R107" s="26">
        <f t="shared" si="48"/>
        <v>30.555555555555557</v>
      </c>
    </row>
    <row r="108" spans="1:18" ht="19.5" customHeight="1">
      <c r="A108" s="20" t="s">
        <v>90</v>
      </c>
      <c r="B108" s="19">
        <v>13</v>
      </c>
      <c r="C108" s="19">
        <v>11</v>
      </c>
      <c r="D108" s="19">
        <f>SUM(B108:C108)</f>
        <v>24</v>
      </c>
      <c r="E108" s="19">
        <v>48</v>
      </c>
      <c r="F108" s="19">
        <v>63</v>
      </c>
      <c r="G108" s="19">
        <f>SUM(E108:F108)</f>
        <v>111</v>
      </c>
      <c r="H108" s="19">
        <f>G108/3</f>
        <v>37</v>
      </c>
      <c r="I108" s="19">
        <v>0</v>
      </c>
      <c r="J108" s="19">
        <v>27</v>
      </c>
      <c r="K108" s="19">
        <f>SUM(I108:J108)</f>
        <v>27</v>
      </c>
      <c r="L108" s="19">
        <f>K108*10/6</f>
        <v>45</v>
      </c>
      <c r="M108" s="19">
        <v>0</v>
      </c>
      <c r="N108" s="19">
        <v>5</v>
      </c>
      <c r="O108" s="19">
        <f>SUM(M108:N108)</f>
        <v>5</v>
      </c>
      <c r="P108" s="19">
        <f t="shared" si="50"/>
        <v>2.7777777777777777</v>
      </c>
      <c r="Q108" s="19">
        <f>D108+H108+L108+P108</f>
        <v>108.77777777777777</v>
      </c>
      <c r="R108" s="19">
        <f t="shared" si="48"/>
        <v>54.388888888888886</v>
      </c>
    </row>
    <row r="109" spans="1:18" ht="19.5" customHeight="1">
      <c r="A109" s="15" t="s">
        <v>91</v>
      </c>
      <c r="B109" s="24">
        <f>SUM(B110:B111)</f>
        <v>78</v>
      </c>
      <c r="C109" s="24">
        <f aca="true" t="shared" si="52" ref="C109:R109">SUM(C110:C111)</f>
        <v>98</v>
      </c>
      <c r="D109" s="24">
        <f t="shared" si="52"/>
        <v>176</v>
      </c>
      <c r="E109" s="24">
        <f t="shared" si="52"/>
        <v>153</v>
      </c>
      <c r="F109" s="24">
        <f t="shared" si="52"/>
        <v>130</v>
      </c>
      <c r="G109" s="24">
        <f t="shared" si="52"/>
        <v>283</v>
      </c>
      <c r="H109" s="24">
        <f t="shared" si="52"/>
        <v>94.33333333333333</v>
      </c>
      <c r="I109" s="24">
        <f t="shared" si="52"/>
        <v>21</v>
      </c>
      <c r="J109" s="24">
        <f t="shared" si="52"/>
        <v>27</v>
      </c>
      <c r="K109" s="24">
        <f t="shared" si="52"/>
        <v>48</v>
      </c>
      <c r="L109" s="24">
        <f t="shared" si="52"/>
        <v>80</v>
      </c>
      <c r="M109" s="24">
        <f t="shared" si="52"/>
        <v>9</v>
      </c>
      <c r="N109" s="24">
        <f t="shared" si="52"/>
        <v>5</v>
      </c>
      <c r="O109" s="24">
        <f t="shared" si="52"/>
        <v>14</v>
      </c>
      <c r="P109" s="24">
        <f t="shared" si="52"/>
        <v>7.777777777777778</v>
      </c>
      <c r="Q109" s="24">
        <f t="shared" si="52"/>
        <v>358.1111111111111</v>
      </c>
      <c r="R109" s="24">
        <f t="shared" si="52"/>
        <v>179.05555555555554</v>
      </c>
    </row>
    <row r="110" spans="1:18" ht="19.5" customHeight="1">
      <c r="A110" s="20" t="s">
        <v>92</v>
      </c>
      <c r="B110" s="19">
        <v>78</v>
      </c>
      <c r="C110" s="19">
        <v>98</v>
      </c>
      <c r="D110" s="19">
        <f>SUM(B110:C110)</f>
        <v>176</v>
      </c>
      <c r="E110" s="19">
        <v>153</v>
      </c>
      <c r="F110" s="19">
        <v>130</v>
      </c>
      <c r="G110" s="19">
        <f>SUM(E110:F110)</f>
        <v>283</v>
      </c>
      <c r="H110" s="19">
        <f>G110/3</f>
        <v>94.33333333333333</v>
      </c>
      <c r="I110" s="19">
        <v>9</v>
      </c>
      <c r="J110" s="19">
        <v>10</v>
      </c>
      <c r="K110" s="19">
        <f>SUM(I110:J110)</f>
        <v>19</v>
      </c>
      <c r="L110" s="19">
        <f>K110*10/6</f>
        <v>31.666666666666668</v>
      </c>
      <c r="M110" s="19">
        <v>0</v>
      </c>
      <c r="N110" s="19">
        <v>0</v>
      </c>
      <c r="O110" s="19">
        <f>SUM(M110:N110)</f>
        <v>0</v>
      </c>
      <c r="P110" s="19">
        <f>O110*10/18</f>
        <v>0</v>
      </c>
      <c r="Q110" s="19">
        <f>D110+H110+L110+P110</f>
        <v>302</v>
      </c>
      <c r="R110" s="19">
        <f>Q110/2</f>
        <v>151</v>
      </c>
    </row>
    <row r="111" spans="1:18" ht="19.5" customHeight="1">
      <c r="A111" s="20" t="s">
        <v>93</v>
      </c>
      <c r="B111" s="19">
        <v>0</v>
      </c>
      <c r="C111" s="19">
        <v>0</v>
      </c>
      <c r="D111" s="19">
        <f>SUM(B111:C111)</f>
        <v>0</v>
      </c>
      <c r="E111" s="19">
        <v>0</v>
      </c>
      <c r="F111" s="19">
        <v>0</v>
      </c>
      <c r="G111" s="19">
        <f>SUM(E111:F111)</f>
        <v>0</v>
      </c>
      <c r="H111" s="19">
        <f>G111/3</f>
        <v>0</v>
      </c>
      <c r="I111" s="19">
        <v>12</v>
      </c>
      <c r="J111" s="19">
        <v>17</v>
      </c>
      <c r="K111" s="19">
        <f>SUM(I111:J111)</f>
        <v>29</v>
      </c>
      <c r="L111" s="19">
        <f>K111*10/6</f>
        <v>48.333333333333336</v>
      </c>
      <c r="M111" s="19">
        <v>9</v>
      </c>
      <c r="N111" s="19">
        <v>5</v>
      </c>
      <c r="O111" s="19">
        <f>SUM(M111:N111)</f>
        <v>14</v>
      </c>
      <c r="P111" s="19">
        <f>O111*10/18</f>
        <v>7.777777777777778</v>
      </c>
      <c r="Q111" s="19">
        <f>D111+H111+L111+P111</f>
        <v>56.111111111111114</v>
      </c>
      <c r="R111" s="19">
        <f>Q111/2</f>
        <v>28.055555555555557</v>
      </c>
    </row>
    <row r="112" spans="1:18" ht="19.5" customHeight="1">
      <c r="A112" s="15" t="s">
        <v>94</v>
      </c>
      <c r="B112" s="24">
        <f aca="true" t="shared" si="53" ref="B112:R112">B113+B115+B116</f>
        <v>152</v>
      </c>
      <c r="C112" s="24">
        <f t="shared" si="53"/>
        <v>143</v>
      </c>
      <c r="D112" s="24">
        <f t="shared" si="53"/>
        <v>295</v>
      </c>
      <c r="E112" s="24">
        <f t="shared" si="53"/>
        <v>182</v>
      </c>
      <c r="F112" s="24">
        <f t="shared" si="53"/>
        <v>405</v>
      </c>
      <c r="G112" s="24">
        <f t="shared" si="53"/>
        <v>587</v>
      </c>
      <c r="H112" s="24">
        <f t="shared" si="53"/>
        <v>195.66666666666666</v>
      </c>
      <c r="I112" s="24">
        <f t="shared" si="53"/>
        <v>9</v>
      </c>
      <c r="J112" s="24">
        <f t="shared" si="53"/>
        <v>10</v>
      </c>
      <c r="K112" s="24">
        <f t="shared" si="53"/>
        <v>19</v>
      </c>
      <c r="L112" s="24">
        <f t="shared" si="53"/>
        <v>31.666666666666668</v>
      </c>
      <c r="M112" s="24">
        <f t="shared" si="53"/>
        <v>6</v>
      </c>
      <c r="N112" s="24">
        <f t="shared" si="53"/>
        <v>6</v>
      </c>
      <c r="O112" s="24">
        <f t="shared" si="53"/>
        <v>12</v>
      </c>
      <c r="P112" s="24">
        <f t="shared" si="53"/>
        <v>6.666666666666667</v>
      </c>
      <c r="Q112" s="24">
        <f t="shared" si="53"/>
        <v>529</v>
      </c>
      <c r="R112" s="24">
        <f t="shared" si="53"/>
        <v>264.5</v>
      </c>
    </row>
    <row r="113" spans="1:18" ht="19.5" customHeight="1">
      <c r="A113" s="20" t="s">
        <v>95</v>
      </c>
      <c r="B113" s="19">
        <v>85</v>
      </c>
      <c r="C113" s="19">
        <v>82</v>
      </c>
      <c r="D113" s="19">
        <f>SUM(B113:C113)</f>
        <v>167</v>
      </c>
      <c r="E113" s="19">
        <v>129</v>
      </c>
      <c r="F113" s="19">
        <v>253</v>
      </c>
      <c r="G113" s="19">
        <f>SUM(E113:F113)</f>
        <v>382</v>
      </c>
      <c r="H113" s="19">
        <f>G113/3</f>
        <v>127.33333333333333</v>
      </c>
      <c r="I113" s="19">
        <v>9</v>
      </c>
      <c r="J113" s="19">
        <v>10</v>
      </c>
      <c r="K113" s="19">
        <f>SUM(I113:J113)</f>
        <v>19</v>
      </c>
      <c r="L113" s="19">
        <f>K113*10/6</f>
        <v>31.666666666666668</v>
      </c>
      <c r="M113" s="19">
        <v>6</v>
      </c>
      <c r="N113" s="19">
        <v>6</v>
      </c>
      <c r="O113" s="19">
        <f>SUM(M113:N113)</f>
        <v>12</v>
      </c>
      <c r="P113" s="19">
        <f aca="true" t="shared" si="54" ref="P113:P129">O113*10/18</f>
        <v>6.666666666666667</v>
      </c>
      <c r="Q113" s="19">
        <f>D113+H113+L113+P113</f>
        <v>332.6666666666667</v>
      </c>
      <c r="R113" s="19">
        <f aca="true" t="shared" si="55" ref="R113:R129">Q113/2</f>
        <v>166.33333333333334</v>
      </c>
    </row>
    <row r="114" spans="1:18" ht="19.5" customHeight="1">
      <c r="A114" s="25" t="s">
        <v>96</v>
      </c>
      <c r="B114" s="26">
        <v>0</v>
      </c>
      <c r="C114" s="26">
        <v>0</v>
      </c>
      <c r="D114" s="26">
        <f>SUM(B114:C114)</f>
        <v>0</v>
      </c>
      <c r="E114" s="26">
        <v>0</v>
      </c>
      <c r="F114" s="26">
        <v>0</v>
      </c>
      <c r="G114" s="26">
        <f>SUM(E114:F114)</f>
        <v>0</v>
      </c>
      <c r="H114" s="26">
        <f>G114/3</f>
        <v>0</v>
      </c>
      <c r="I114" s="26">
        <v>0</v>
      </c>
      <c r="J114" s="26">
        <v>0</v>
      </c>
      <c r="K114" s="26">
        <f>SUM(I114:J114)</f>
        <v>0</v>
      </c>
      <c r="L114" s="26">
        <f>K114*10/6</f>
        <v>0</v>
      </c>
      <c r="M114" s="26">
        <v>24</v>
      </c>
      <c r="N114" s="26">
        <v>21</v>
      </c>
      <c r="O114" s="26">
        <f>SUM(M114:N114)</f>
        <v>45</v>
      </c>
      <c r="P114" s="26">
        <f t="shared" si="54"/>
        <v>25</v>
      </c>
      <c r="Q114" s="26">
        <f>D114+H114+L114+P114</f>
        <v>25</v>
      </c>
      <c r="R114" s="26">
        <f t="shared" si="55"/>
        <v>12.5</v>
      </c>
    </row>
    <row r="115" spans="1:18" ht="19.5" customHeight="1">
      <c r="A115" s="20" t="s">
        <v>97</v>
      </c>
      <c r="B115" s="19">
        <v>24</v>
      </c>
      <c r="C115" s="19">
        <v>14</v>
      </c>
      <c r="D115" s="19">
        <f>SUM(B115:C115)</f>
        <v>38</v>
      </c>
      <c r="E115" s="19">
        <v>30</v>
      </c>
      <c r="F115" s="19">
        <v>80</v>
      </c>
      <c r="G115" s="19">
        <f>SUM(E115:F115)</f>
        <v>110</v>
      </c>
      <c r="H115" s="19">
        <f>G115/3</f>
        <v>36.666666666666664</v>
      </c>
      <c r="I115" s="19">
        <v>0</v>
      </c>
      <c r="J115" s="19">
        <v>0</v>
      </c>
      <c r="K115" s="19">
        <f>SUM(I115:J115)</f>
        <v>0</v>
      </c>
      <c r="L115" s="19">
        <f>K115*10/6</f>
        <v>0</v>
      </c>
      <c r="M115" s="19">
        <v>0</v>
      </c>
      <c r="N115" s="19">
        <v>0</v>
      </c>
      <c r="O115" s="19">
        <f>SUM(M115:N115)</f>
        <v>0</v>
      </c>
      <c r="P115" s="19">
        <f t="shared" si="54"/>
        <v>0</v>
      </c>
      <c r="Q115" s="19">
        <f>D115+H115+L115+P115</f>
        <v>74.66666666666666</v>
      </c>
      <c r="R115" s="19">
        <f t="shared" si="55"/>
        <v>37.33333333333333</v>
      </c>
    </row>
    <row r="116" spans="1:18" ht="19.5" customHeight="1">
      <c r="A116" s="43" t="s">
        <v>98</v>
      </c>
      <c r="B116" s="44">
        <v>43</v>
      </c>
      <c r="C116" s="44">
        <v>47</v>
      </c>
      <c r="D116" s="44">
        <f>SUM(B116:C116)</f>
        <v>90</v>
      </c>
      <c r="E116" s="44">
        <v>23</v>
      </c>
      <c r="F116" s="44">
        <v>72</v>
      </c>
      <c r="G116" s="44">
        <f>SUM(E116:F116)</f>
        <v>95</v>
      </c>
      <c r="H116" s="44">
        <f>G116/3</f>
        <v>31.666666666666668</v>
      </c>
      <c r="I116" s="44">
        <v>0</v>
      </c>
      <c r="J116" s="44">
        <v>0</v>
      </c>
      <c r="K116" s="44">
        <f>SUM(I116:J116)</f>
        <v>0</v>
      </c>
      <c r="L116" s="44">
        <f>K116*10/6</f>
        <v>0</v>
      </c>
      <c r="M116" s="44">
        <v>0</v>
      </c>
      <c r="N116" s="44">
        <v>0</v>
      </c>
      <c r="O116" s="44">
        <f>SUM(M116:N116)</f>
        <v>0</v>
      </c>
      <c r="P116" s="44">
        <f t="shared" si="54"/>
        <v>0</v>
      </c>
      <c r="Q116" s="44">
        <f>D116+H116+L116+P116</f>
        <v>121.66666666666667</v>
      </c>
      <c r="R116" s="44">
        <f t="shared" si="55"/>
        <v>60.833333333333336</v>
      </c>
    </row>
    <row r="117" spans="1:18" ht="23.25">
      <c r="A117" s="60" t="s">
        <v>0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</row>
    <row r="118" spans="1:18" ht="23.25">
      <c r="A118" s="2"/>
      <c r="B118" s="61" t="s">
        <v>1</v>
      </c>
      <c r="C118" s="61"/>
      <c r="D118" s="61"/>
      <c r="E118" s="61"/>
      <c r="F118" s="61"/>
      <c r="G118" s="62"/>
      <c r="H118" s="3" t="s">
        <v>2</v>
      </c>
      <c r="I118" s="61" t="s">
        <v>3</v>
      </c>
      <c r="J118" s="61"/>
      <c r="K118" s="61"/>
      <c r="L118" s="61"/>
      <c r="M118" s="61"/>
      <c r="N118" s="61"/>
      <c r="O118" s="62"/>
      <c r="P118" s="3" t="s">
        <v>4</v>
      </c>
      <c r="Q118" s="3" t="s">
        <v>5</v>
      </c>
      <c r="R118" s="3"/>
    </row>
    <row r="119" spans="1:18" ht="23.25">
      <c r="A119" s="2" t="s">
        <v>6</v>
      </c>
      <c r="B119" s="63" t="s">
        <v>7</v>
      </c>
      <c r="C119" s="62"/>
      <c r="D119" s="3" t="s">
        <v>5</v>
      </c>
      <c r="E119" s="63" t="s">
        <v>8</v>
      </c>
      <c r="F119" s="62"/>
      <c r="G119" s="3" t="s">
        <v>5</v>
      </c>
      <c r="H119" s="2" t="s">
        <v>9</v>
      </c>
      <c r="I119" s="63" t="s">
        <v>7</v>
      </c>
      <c r="J119" s="62"/>
      <c r="K119" s="4" t="s">
        <v>5</v>
      </c>
      <c r="L119" s="5" t="s">
        <v>10</v>
      </c>
      <c r="M119" s="63" t="s">
        <v>8</v>
      </c>
      <c r="N119" s="62"/>
      <c r="O119" s="4" t="s">
        <v>5</v>
      </c>
      <c r="P119" s="2" t="s">
        <v>11</v>
      </c>
      <c r="Q119" s="2" t="s">
        <v>7</v>
      </c>
      <c r="R119" s="2" t="s">
        <v>12</v>
      </c>
    </row>
    <row r="120" spans="1:18" ht="23.25">
      <c r="A120" s="6"/>
      <c r="B120" s="7" t="s">
        <v>13</v>
      </c>
      <c r="C120" s="8" t="s">
        <v>14</v>
      </c>
      <c r="D120" s="9"/>
      <c r="E120" s="7" t="s">
        <v>13</v>
      </c>
      <c r="F120" s="8" t="s">
        <v>14</v>
      </c>
      <c r="G120" s="9"/>
      <c r="H120" s="9" t="s">
        <v>7</v>
      </c>
      <c r="I120" s="7" t="s">
        <v>13</v>
      </c>
      <c r="J120" s="8" t="s">
        <v>14</v>
      </c>
      <c r="K120" s="9"/>
      <c r="L120" s="9" t="s">
        <v>15</v>
      </c>
      <c r="M120" s="7" t="s">
        <v>13</v>
      </c>
      <c r="N120" s="8" t="s">
        <v>14</v>
      </c>
      <c r="O120" s="9"/>
      <c r="P120" s="10" t="s">
        <v>15</v>
      </c>
      <c r="Q120" s="10" t="s">
        <v>15</v>
      </c>
      <c r="R120" s="10"/>
    </row>
    <row r="121" spans="1:18" ht="23.25">
      <c r="A121" s="38" t="s">
        <v>99</v>
      </c>
      <c r="B121" s="54">
        <f aca="true" t="shared" si="56" ref="B121:R121">SUM(B122:B125)</f>
        <v>198.93</v>
      </c>
      <c r="C121" s="54">
        <f t="shared" si="56"/>
        <v>178.87</v>
      </c>
      <c r="D121" s="54">
        <f t="shared" si="56"/>
        <v>377.8</v>
      </c>
      <c r="E121" s="54">
        <f t="shared" si="56"/>
        <v>168.93</v>
      </c>
      <c r="F121" s="54">
        <f t="shared" si="56"/>
        <v>212.01000000000002</v>
      </c>
      <c r="G121" s="54">
        <f t="shared" si="56"/>
        <v>380.94</v>
      </c>
      <c r="H121" s="54">
        <f t="shared" si="56"/>
        <v>126.98000000000002</v>
      </c>
      <c r="I121" s="54">
        <f t="shared" si="56"/>
        <v>0</v>
      </c>
      <c r="J121" s="54">
        <f t="shared" si="56"/>
        <v>0</v>
      </c>
      <c r="K121" s="54">
        <f t="shared" si="56"/>
        <v>0</v>
      </c>
      <c r="L121" s="54">
        <f t="shared" si="56"/>
        <v>0</v>
      </c>
      <c r="M121" s="54">
        <f t="shared" si="56"/>
        <v>0</v>
      </c>
      <c r="N121" s="54">
        <f t="shared" si="56"/>
        <v>0</v>
      </c>
      <c r="O121" s="54">
        <f t="shared" si="56"/>
        <v>0</v>
      </c>
      <c r="P121" s="54">
        <f t="shared" si="56"/>
        <v>0</v>
      </c>
      <c r="Q121" s="54">
        <f t="shared" si="56"/>
        <v>504.7800000000001</v>
      </c>
      <c r="R121" s="54">
        <f t="shared" si="56"/>
        <v>252.39000000000004</v>
      </c>
    </row>
    <row r="122" spans="1:18" ht="23.25">
      <c r="A122" s="20" t="s">
        <v>100</v>
      </c>
      <c r="B122" s="19">
        <v>111.14</v>
      </c>
      <c r="C122" s="19">
        <v>102.4</v>
      </c>
      <c r="D122" s="19">
        <f>SUM(B122:C122)</f>
        <v>213.54000000000002</v>
      </c>
      <c r="E122" s="19">
        <v>83.14</v>
      </c>
      <c r="F122" s="19">
        <v>75.54</v>
      </c>
      <c r="G122" s="19">
        <f>SUM(E122:F122)</f>
        <v>158.68</v>
      </c>
      <c r="H122" s="19">
        <f>G122/3</f>
        <v>52.89333333333334</v>
      </c>
      <c r="I122" s="19">
        <v>0</v>
      </c>
      <c r="J122" s="19">
        <v>0</v>
      </c>
      <c r="K122" s="19">
        <f>SUM(I122:J122)</f>
        <v>0</v>
      </c>
      <c r="L122" s="19">
        <f>K122*10/6</f>
        <v>0</v>
      </c>
      <c r="M122" s="19">
        <v>0</v>
      </c>
      <c r="N122" s="19">
        <v>0</v>
      </c>
      <c r="O122" s="19">
        <f>SUM(M122:N122)</f>
        <v>0</v>
      </c>
      <c r="P122" s="19">
        <f t="shared" si="54"/>
        <v>0</v>
      </c>
      <c r="Q122" s="19">
        <f>D122+H122+L122+P122</f>
        <v>266.43333333333334</v>
      </c>
      <c r="R122" s="19">
        <f t="shared" si="55"/>
        <v>133.21666666666667</v>
      </c>
    </row>
    <row r="123" spans="1:18" ht="23.25">
      <c r="A123" s="20" t="s">
        <v>101</v>
      </c>
      <c r="B123" s="19">
        <v>29.67</v>
      </c>
      <c r="C123" s="19">
        <v>35.67</v>
      </c>
      <c r="D123" s="19">
        <f>SUM(B123:C123)</f>
        <v>65.34</v>
      </c>
      <c r="E123" s="19">
        <v>36.67</v>
      </c>
      <c r="F123" s="19">
        <v>66.67</v>
      </c>
      <c r="G123" s="19">
        <f>SUM(E123:F123)</f>
        <v>103.34</v>
      </c>
      <c r="H123" s="19">
        <f>G123/3</f>
        <v>34.446666666666665</v>
      </c>
      <c r="I123" s="19">
        <v>0</v>
      </c>
      <c r="J123" s="19">
        <v>0</v>
      </c>
      <c r="K123" s="19">
        <f>SUM(I123:J123)</f>
        <v>0</v>
      </c>
      <c r="L123" s="19">
        <f>K123*10/6</f>
        <v>0</v>
      </c>
      <c r="M123" s="19">
        <v>0</v>
      </c>
      <c r="N123" s="19"/>
      <c r="O123" s="19">
        <f>SUM(M123:N123)</f>
        <v>0</v>
      </c>
      <c r="P123" s="19">
        <f t="shared" si="54"/>
        <v>0</v>
      </c>
      <c r="Q123" s="19">
        <f>D123+H123+L123+P123</f>
        <v>99.78666666666666</v>
      </c>
      <c r="R123" s="19">
        <f t="shared" si="55"/>
        <v>49.89333333333333</v>
      </c>
    </row>
    <row r="124" spans="1:18" ht="23.25">
      <c r="A124" s="20" t="s">
        <v>102</v>
      </c>
      <c r="B124" s="19">
        <v>39.06</v>
      </c>
      <c r="C124" s="19">
        <v>25.93</v>
      </c>
      <c r="D124" s="19">
        <f>SUM(B124:C124)</f>
        <v>64.99000000000001</v>
      </c>
      <c r="E124" s="19">
        <v>32.06</v>
      </c>
      <c r="F124" s="19">
        <v>56.93</v>
      </c>
      <c r="G124" s="19">
        <f>SUM(E124:F124)</f>
        <v>88.99000000000001</v>
      </c>
      <c r="H124" s="19">
        <f>G124/3</f>
        <v>29.663333333333338</v>
      </c>
      <c r="I124" s="19">
        <v>0</v>
      </c>
      <c r="J124" s="19">
        <v>0</v>
      </c>
      <c r="K124" s="19">
        <f>SUM(I124:J124)</f>
        <v>0</v>
      </c>
      <c r="L124" s="19">
        <f>K124*10/6</f>
        <v>0</v>
      </c>
      <c r="M124" s="19">
        <v>0</v>
      </c>
      <c r="N124" s="19">
        <v>0</v>
      </c>
      <c r="O124" s="19">
        <f>SUM(M124:N124)</f>
        <v>0</v>
      </c>
      <c r="P124" s="19">
        <f t="shared" si="54"/>
        <v>0</v>
      </c>
      <c r="Q124" s="19">
        <f>D124+H124+L124+P124</f>
        <v>94.65333333333335</v>
      </c>
      <c r="R124" s="19">
        <f t="shared" si="55"/>
        <v>47.326666666666675</v>
      </c>
    </row>
    <row r="125" spans="1:18" ht="23.25">
      <c r="A125" s="20" t="s">
        <v>103</v>
      </c>
      <c r="B125" s="19">
        <v>19.06</v>
      </c>
      <c r="C125" s="19">
        <v>14.87</v>
      </c>
      <c r="D125" s="19">
        <f>SUM(B125:C125)</f>
        <v>33.93</v>
      </c>
      <c r="E125" s="19">
        <v>17.06</v>
      </c>
      <c r="F125" s="19">
        <v>12.87</v>
      </c>
      <c r="G125" s="19">
        <f>SUM(E125:F125)</f>
        <v>29.93</v>
      </c>
      <c r="H125" s="19">
        <f>G125/3</f>
        <v>9.976666666666667</v>
      </c>
      <c r="I125" s="19">
        <v>0</v>
      </c>
      <c r="J125" s="19">
        <v>0</v>
      </c>
      <c r="K125" s="19">
        <f>SUM(I125:J125)</f>
        <v>0</v>
      </c>
      <c r="L125" s="19">
        <f>K125*10/6</f>
        <v>0</v>
      </c>
      <c r="M125" s="19">
        <v>0</v>
      </c>
      <c r="N125" s="19">
        <v>0</v>
      </c>
      <c r="O125" s="19">
        <f>SUM(M125:N125)</f>
        <v>0</v>
      </c>
      <c r="P125" s="19">
        <f t="shared" si="54"/>
        <v>0</v>
      </c>
      <c r="Q125" s="19">
        <f>D125+H125+L125+P125</f>
        <v>43.906666666666666</v>
      </c>
      <c r="R125" s="19">
        <f t="shared" si="55"/>
        <v>21.953333333333333</v>
      </c>
    </row>
    <row r="126" spans="1:18" ht="23.25">
      <c r="A126" s="21" t="s">
        <v>104</v>
      </c>
      <c r="B126" s="50">
        <f aca="true" t="shared" si="57" ref="B126:R126">SUM(B127:B129)</f>
        <v>95</v>
      </c>
      <c r="C126" s="50">
        <f t="shared" si="57"/>
        <v>102</v>
      </c>
      <c r="D126" s="50">
        <f t="shared" si="57"/>
        <v>197</v>
      </c>
      <c r="E126" s="50">
        <f t="shared" si="57"/>
        <v>133</v>
      </c>
      <c r="F126" s="50">
        <f t="shared" si="57"/>
        <v>136</v>
      </c>
      <c r="G126" s="50">
        <f t="shared" si="57"/>
        <v>269</v>
      </c>
      <c r="H126" s="50">
        <f t="shared" si="57"/>
        <v>89.66666666666666</v>
      </c>
      <c r="I126" s="50">
        <f t="shared" si="57"/>
        <v>0</v>
      </c>
      <c r="J126" s="50">
        <f t="shared" si="57"/>
        <v>0</v>
      </c>
      <c r="K126" s="50">
        <f t="shared" si="57"/>
        <v>0</v>
      </c>
      <c r="L126" s="50">
        <f t="shared" si="57"/>
        <v>0</v>
      </c>
      <c r="M126" s="50">
        <f t="shared" si="57"/>
        <v>0</v>
      </c>
      <c r="N126" s="50">
        <f t="shared" si="57"/>
        <v>0</v>
      </c>
      <c r="O126" s="50">
        <f t="shared" si="57"/>
        <v>0</v>
      </c>
      <c r="P126" s="50">
        <f t="shared" si="57"/>
        <v>0</v>
      </c>
      <c r="Q126" s="50">
        <f t="shared" si="57"/>
        <v>286.66666666666663</v>
      </c>
      <c r="R126" s="50">
        <f t="shared" si="57"/>
        <v>143.33333333333331</v>
      </c>
    </row>
    <row r="127" spans="1:18" ht="23.25">
      <c r="A127" s="17" t="s">
        <v>105</v>
      </c>
      <c r="B127" s="33">
        <v>30</v>
      </c>
      <c r="C127" s="33">
        <v>35</v>
      </c>
      <c r="D127" s="33">
        <f>SUM(B127:C127)</f>
        <v>65</v>
      </c>
      <c r="E127" s="33">
        <v>32</v>
      </c>
      <c r="F127" s="33">
        <v>44</v>
      </c>
      <c r="G127" s="33">
        <f>SUM(E127:F127)</f>
        <v>76</v>
      </c>
      <c r="H127" s="33">
        <f>G127/3</f>
        <v>25.333333333333332</v>
      </c>
      <c r="I127" s="33">
        <v>0</v>
      </c>
      <c r="J127" s="33">
        <v>0</v>
      </c>
      <c r="K127" s="33">
        <f>SUM(I127:J127)</f>
        <v>0</v>
      </c>
      <c r="L127" s="33">
        <f>K127*10/6</f>
        <v>0</v>
      </c>
      <c r="M127" s="33">
        <v>0</v>
      </c>
      <c r="N127" s="33">
        <v>0</v>
      </c>
      <c r="O127" s="33">
        <f>SUM(M127:N127)</f>
        <v>0</v>
      </c>
      <c r="P127" s="19">
        <f t="shared" si="54"/>
        <v>0</v>
      </c>
      <c r="Q127" s="19">
        <f>D127+H127+L127+P127</f>
        <v>90.33333333333333</v>
      </c>
      <c r="R127" s="19">
        <f t="shared" si="55"/>
        <v>45.166666666666664</v>
      </c>
    </row>
    <row r="128" spans="1:18" ht="23.25">
      <c r="A128" s="20" t="s">
        <v>106</v>
      </c>
      <c r="B128" s="19">
        <v>29.75</v>
      </c>
      <c r="C128" s="19">
        <v>30</v>
      </c>
      <c r="D128" s="33">
        <f>SUM(B128:C128)</f>
        <v>59.75</v>
      </c>
      <c r="E128" s="19">
        <v>42</v>
      </c>
      <c r="F128" s="19">
        <v>50</v>
      </c>
      <c r="G128" s="33">
        <f>SUM(E128:F128)</f>
        <v>92</v>
      </c>
      <c r="H128" s="33">
        <f>G128/3</f>
        <v>30.666666666666668</v>
      </c>
      <c r="I128" s="19">
        <v>0</v>
      </c>
      <c r="J128" s="19">
        <v>0</v>
      </c>
      <c r="K128" s="33">
        <f>SUM(I128:J128)</f>
        <v>0</v>
      </c>
      <c r="L128" s="33">
        <f>K128*10/6</f>
        <v>0</v>
      </c>
      <c r="M128" s="33">
        <v>0</v>
      </c>
      <c r="N128" s="33">
        <v>0</v>
      </c>
      <c r="O128" s="33">
        <f>SUM(M128:N128)</f>
        <v>0</v>
      </c>
      <c r="P128" s="19">
        <f t="shared" si="54"/>
        <v>0</v>
      </c>
      <c r="Q128" s="19">
        <f>D128+H128+L128+P128</f>
        <v>90.41666666666667</v>
      </c>
      <c r="R128" s="19">
        <f t="shared" si="55"/>
        <v>45.208333333333336</v>
      </c>
    </row>
    <row r="129" spans="1:18" ht="23.25">
      <c r="A129" s="43" t="s">
        <v>107</v>
      </c>
      <c r="B129" s="44">
        <v>35.25</v>
      </c>
      <c r="C129" s="44">
        <v>37</v>
      </c>
      <c r="D129" s="55">
        <f>SUM(B129:C129)</f>
        <v>72.25</v>
      </c>
      <c r="E129" s="44">
        <v>59</v>
      </c>
      <c r="F129" s="44">
        <v>42</v>
      </c>
      <c r="G129" s="55">
        <f>SUM(E129:F129)</f>
        <v>101</v>
      </c>
      <c r="H129" s="55">
        <f>G129/3</f>
        <v>33.666666666666664</v>
      </c>
      <c r="I129" s="44">
        <v>0</v>
      </c>
      <c r="J129" s="44">
        <v>0</v>
      </c>
      <c r="K129" s="55">
        <f>SUM(I129:J129)</f>
        <v>0</v>
      </c>
      <c r="L129" s="55">
        <f>K129*10/6</f>
        <v>0</v>
      </c>
      <c r="M129" s="55">
        <v>0</v>
      </c>
      <c r="N129" s="55">
        <v>0</v>
      </c>
      <c r="O129" s="55">
        <f>SUM(M129:N129)</f>
        <v>0</v>
      </c>
      <c r="P129" s="44">
        <f t="shared" si="54"/>
        <v>0</v>
      </c>
      <c r="Q129" s="44">
        <f>D129+H129+L129+P129</f>
        <v>105.91666666666666</v>
      </c>
      <c r="R129" s="44">
        <f t="shared" si="55"/>
        <v>52.95833333333333</v>
      </c>
    </row>
    <row r="130" spans="1:18" ht="23.25">
      <c r="A130" s="56" t="s">
        <v>108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6"/>
      <c r="Q130" s="56"/>
      <c r="R130" s="56"/>
    </row>
  </sheetData>
  <sheetProtection/>
  <mergeCells count="42">
    <mergeCell ref="A1:R1"/>
    <mergeCell ref="B2:G2"/>
    <mergeCell ref="I2:O2"/>
    <mergeCell ref="B3:C3"/>
    <mergeCell ref="E3:F3"/>
    <mergeCell ref="I3:J3"/>
    <mergeCell ref="M3:N3"/>
    <mergeCell ref="A24:R24"/>
    <mergeCell ref="B25:G25"/>
    <mergeCell ref="I25:O25"/>
    <mergeCell ref="B26:C26"/>
    <mergeCell ref="E26:F26"/>
    <mergeCell ref="I26:J26"/>
    <mergeCell ref="M26:N26"/>
    <mergeCell ref="A48:R48"/>
    <mergeCell ref="B49:G49"/>
    <mergeCell ref="I49:O49"/>
    <mergeCell ref="B50:C50"/>
    <mergeCell ref="E50:F50"/>
    <mergeCell ref="I50:J50"/>
    <mergeCell ref="M50:N50"/>
    <mergeCell ref="A72:R72"/>
    <mergeCell ref="B73:G73"/>
    <mergeCell ref="I73:O73"/>
    <mergeCell ref="B74:C74"/>
    <mergeCell ref="E74:F74"/>
    <mergeCell ref="I74:J74"/>
    <mergeCell ref="M74:N74"/>
    <mergeCell ref="A94:R94"/>
    <mergeCell ref="B95:G95"/>
    <mergeCell ref="I95:O95"/>
    <mergeCell ref="B96:C96"/>
    <mergeCell ref="E96:F96"/>
    <mergeCell ref="I96:J96"/>
    <mergeCell ref="M96:N96"/>
    <mergeCell ref="A117:R117"/>
    <mergeCell ref="B118:G118"/>
    <mergeCell ref="I118:O118"/>
    <mergeCell ref="B119:C119"/>
    <mergeCell ref="E119:F119"/>
    <mergeCell ref="I119:J119"/>
    <mergeCell ref="M119:N119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&amp;L&amp;"AngsanaUPC,ธรรมดา"&amp;8งานสารสนเทศและประเมินผล&amp;C&amp;"AngsanaUPC,ธรรมดา"&amp;8ข้อมูล ณ 25 พฤศจิกายน  2551&amp;R&amp;"AngsanaUPC,ธรรมดา"&amp;8ชม. 1/51-2/51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3"/>
  <sheetViews>
    <sheetView tabSelected="1" zoomScalePageLayoutView="0" workbookViewId="0" topLeftCell="A92">
      <selection activeCell="J5" sqref="J5"/>
    </sheetView>
  </sheetViews>
  <sheetFormatPr defaultColWidth="9.140625" defaultRowHeight="12.75"/>
  <cols>
    <col min="1" max="1" width="34.28125" style="1" customWidth="1"/>
    <col min="2" max="3" width="5.8515625" style="1" bestFit="1" customWidth="1"/>
    <col min="4" max="4" width="7.00390625" style="1" bestFit="1" customWidth="1"/>
    <col min="5" max="5" width="6.00390625" style="1" customWidth="1"/>
    <col min="6" max="6" width="6.28125" style="1" customWidth="1"/>
    <col min="7" max="7" width="7.00390625" style="1" bestFit="1" customWidth="1"/>
    <col min="8" max="8" width="6.57421875" style="1" customWidth="1"/>
    <col min="9" max="11" width="5.8515625" style="1" bestFit="1" customWidth="1"/>
    <col min="12" max="12" width="6.00390625" style="1" bestFit="1" customWidth="1"/>
    <col min="13" max="16" width="5.8515625" style="1" bestFit="1" customWidth="1"/>
    <col min="17" max="17" width="7.00390625" style="1" bestFit="1" customWidth="1"/>
    <col min="18" max="18" width="6.7109375" style="1" customWidth="1"/>
    <col min="19" max="16384" width="9.140625" style="1" customWidth="1"/>
  </cols>
  <sheetData>
    <row r="1" spans="1:18" ht="21.75" customHeight="1">
      <c r="A1" s="60" t="s">
        <v>109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21.75" customHeight="1">
      <c r="A2" s="2"/>
      <c r="B2" s="61" t="s">
        <v>1</v>
      </c>
      <c r="C2" s="61"/>
      <c r="D2" s="61"/>
      <c r="E2" s="61"/>
      <c r="F2" s="61"/>
      <c r="G2" s="62"/>
      <c r="H2" s="3" t="s">
        <v>2</v>
      </c>
      <c r="I2" s="61" t="s">
        <v>3</v>
      </c>
      <c r="J2" s="61"/>
      <c r="K2" s="61"/>
      <c r="L2" s="61"/>
      <c r="M2" s="61"/>
      <c r="N2" s="61"/>
      <c r="O2" s="62"/>
      <c r="P2" s="3" t="s">
        <v>4</v>
      </c>
      <c r="Q2" s="3" t="s">
        <v>5</v>
      </c>
      <c r="R2" s="3"/>
    </row>
    <row r="3" spans="1:18" ht="21.75" customHeight="1">
      <c r="A3" s="2" t="s">
        <v>6</v>
      </c>
      <c r="B3" s="63" t="s">
        <v>7</v>
      </c>
      <c r="C3" s="62"/>
      <c r="D3" s="3" t="s">
        <v>5</v>
      </c>
      <c r="E3" s="63" t="s">
        <v>8</v>
      </c>
      <c r="F3" s="62"/>
      <c r="G3" s="3" t="s">
        <v>5</v>
      </c>
      <c r="H3" s="2" t="s">
        <v>9</v>
      </c>
      <c r="I3" s="63" t="s">
        <v>7</v>
      </c>
      <c r="J3" s="62"/>
      <c r="K3" s="4" t="s">
        <v>5</v>
      </c>
      <c r="L3" s="5" t="s">
        <v>10</v>
      </c>
      <c r="M3" s="63" t="s">
        <v>8</v>
      </c>
      <c r="N3" s="62"/>
      <c r="O3" s="4" t="s">
        <v>5</v>
      </c>
      <c r="P3" s="2" t="s">
        <v>11</v>
      </c>
      <c r="Q3" s="2" t="s">
        <v>7</v>
      </c>
      <c r="R3" s="2" t="s">
        <v>12</v>
      </c>
    </row>
    <row r="4" spans="1:18" ht="21.75" customHeight="1">
      <c r="A4" s="6"/>
      <c r="B4" s="7" t="s">
        <v>13</v>
      </c>
      <c r="C4" s="8" t="s">
        <v>14</v>
      </c>
      <c r="D4" s="9"/>
      <c r="E4" s="7" t="s">
        <v>13</v>
      </c>
      <c r="F4" s="8" t="s">
        <v>14</v>
      </c>
      <c r="G4" s="9"/>
      <c r="H4" s="9" t="s">
        <v>7</v>
      </c>
      <c r="I4" s="7" t="s">
        <v>13</v>
      </c>
      <c r="J4" s="8" t="s">
        <v>14</v>
      </c>
      <c r="K4" s="9"/>
      <c r="L4" s="9" t="s">
        <v>15</v>
      </c>
      <c r="M4" s="7" t="s">
        <v>13</v>
      </c>
      <c r="N4" s="8" t="s">
        <v>14</v>
      </c>
      <c r="O4" s="9"/>
      <c r="P4" s="10" t="s">
        <v>15</v>
      </c>
      <c r="Q4" s="10" t="s">
        <v>15</v>
      </c>
      <c r="R4" s="10"/>
    </row>
    <row r="5" spans="1:18" ht="21.75" customHeight="1">
      <c r="A5" s="11" t="s">
        <v>16</v>
      </c>
      <c r="B5" s="12">
        <f>B6+B14+B54+B56+B60+B83+B92+B98</f>
        <v>177.01</v>
      </c>
      <c r="C5" s="12">
        <f aca="true" t="shared" si="0" ref="C5:R5">C6+C14+C54+C56+C60+C83+C92+C98</f>
        <v>265</v>
      </c>
      <c r="D5" s="12">
        <f t="shared" si="0"/>
        <v>442.01</v>
      </c>
      <c r="E5" s="12">
        <f t="shared" si="0"/>
        <v>26</v>
      </c>
      <c r="F5" s="12">
        <f t="shared" si="0"/>
        <v>144</v>
      </c>
      <c r="G5" s="12">
        <f t="shared" si="0"/>
        <v>170</v>
      </c>
      <c r="H5" s="12">
        <f t="shared" si="0"/>
        <v>56.66666666666667</v>
      </c>
      <c r="I5" s="12">
        <f t="shared" si="0"/>
        <v>298</v>
      </c>
      <c r="J5" s="12">
        <f t="shared" si="0"/>
        <v>231</v>
      </c>
      <c r="K5" s="12">
        <f t="shared" si="0"/>
        <v>531</v>
      </c>
      <c r="L5" s="12">
        <f t="shared" si="0"/>
        <v>885</v>
      </c>
      <c r="M5" s="12">
        <f t="shared" si="0"/>
        <v>156</v>
      </c>
      <c r="N5" s="12">
        <f t="shared" si="0"/>
        <v>172</v>
      </c>
      <c r="O5" s="12">
        <f t="shared" si="0"/>
        <v>328</v>
      </c>
      <c r="P5" s="12">
        <f t="shared" si="0"/>
        <v>182.22222222222223</v>
      </c>
      <c r="Q5" s="12">
        <f t="shared" si="0"/>
        <v>1565.8988888888887</v>
      </c>
      <c r="R5" s="12">
        <f t="shared" si="0"/>
        <v>782.9494444444443</v>
      </c>
    </row>
    <row r="6" spans="1:18" ht="21.75" customHeight="1">
      <c r="A6" s="13" t="s">
        <v>17</v>
      </c>
      <c r="B6" s="14">
        <f aca="true" t="shared" si="1" ref="B6:R6">SUM(B7:B9)</f>
        <v>5.510000000000001</v>
      </c>
      <c r="C6" s="14">
        <f t="shared" si="1"/>
        <v>124</v>
      </c>
      <c r="D6" s="14">
        <f t="shared" si="1"/>
        <v>129.51</v>
      </c>
      <c r="E6" s="14">
        <f t="shared" si="1"/>
        <v>0</v>
      </c>
      <c r="F6" s="14">
        <f t="shared" si="1"/>
        <v>118</v>
      </c>
      <c r="G6" s="14">
        <f t="shared" si="1"/>
        <v>118</v>
      </c>
      <c r="H6" s="14">
        <f t="shared" si="1"/>
        <v>39.33333333333333</v>
      </c>
      <c r="I6" s="14">
        <f t="shared" si="1"/>
        <v>16</v>
      </c>
      <c r="J6" s="14">
        <f t="shared" si="1"/>
        <v>11</v>
      </c>
      <c r="K6" s="14">
        <f t="shared" si="1"/>
        <v>27</v>
      </c>
      <c r="L6" s="14">
        <f t="shared" si="1"/>
        <v>45</v>
      </c>
      <c r="M6" s="14">
        <f t="shared" si="1"/>
        <v>4</v>
      </c>
      <c r="N6" s="14">
        <f t="shared" si="1"/>
        <v>2</v>
      </c>
      <c r="O6" s="14">
        <f t="shared" si="1"/>
        <v>6</v>
      </c>
      <c r="P6" s="14">
        <f t="shared" si="1"/>
        <v>3.3333333333333335</v>
      </c>
      <c r="Q6" s="14">
        <f t="shared" si="1"/>
        <v>217.17666666666665</v>
      </c>
      <c r="R6" s="14">
        <f t="shared" si="1"/>
        <v>108.58833333333332</v>
      </c>
    </row>
    <row r="7" spans="1:18" ht="21.75" customHeight="1">
      <c r="A7" s="15" t="s">
        <v>18</v>
      </c>
      <c r="B7" s="16">
        <v>0.29</v>
      </c>
      <c r="C7" s="16">
        <v>0</v>
      </c>
      <c r="D7" s="16">
        <f>SUM(B7:C7)</f>
        <v>0.29</v>
      </c>
      <c r="E7" s="16">
        <v>0</v>
      </c>
      <c r="F7" s="16">
        <v>0</v>
      </c>
      <c r="G7" s="16">
        <f>SUM(E7:F7)</f>
        <v>0</v>
      </c>
      <c r="H7" s="16">
        <f>G7/3</f>
        <v>0</v>
      </c>
      <c r="I7" s="16">
        <v>0</v>
      </c>
      <c r="J7" s="16">
        <v>0</v>
      </c>
      <c r="K7" s="16">
        <f>SUM(I7:J7)</f>
        <v>0</v>
      </c>
      <c r="L7" s="16">
        <f>K7*10/6</f>
        <v>0</v>
      </c>
      <c r="M7" s="16">
        <v>0</v>
      </c>
      <c r="N7" s="16">
        <v>0</v>
      </c>
      <c r="O7" s="16">
        <f>SUM(M7:N7)</f>
        <v>0</v>
      </c>
      <c r="P7" s="16">
        <f>O7*10/18</f>
        <v>0</v>
      </c>
      <c r="Q7" s="16">
        <f>D7+H7+L7+P7</f>
        <v>0.29</v>
      </c>
      <c r="R7" s="16">
        <f>Q7/2</f>
        <v>0.145</v>
      </c>
    </row>
    <row r="8" spans="1:18" ht="21.75" customHeight="1">
      <c r="A8" s="15" t="s">
        <v>19</v>
      </c>
      <c r="B8" s="16">
        <v>4.36</v>
      </c>
      <c r="C8" s="16">
        <v>44</v>
      </c>
      <c r="D8" s="16">
        <f>SUM(B8:C8)</f>
        <v>48.36</v>
      </c>
      <c r="E8" s="16">
        <v>0</v>
      </c>
      <c r="F8" s="16">
        <v>20</v>
      </c>
      <c r="G8" s="16">
        <f>SUM(E8:F8)</f>
        <v>20</v>
      </c>
      <c r="H8" s="16">
        <f>G8/3</f>
        <v>6.666666666666667</v>
      </c>
      <c r="I8" s="16">
        <v>0</v>
      </c>
      <c r="J8" s="16">
        <v>0</v>
      </c>
      <c r="K8" s="16">
        <f>SUM(I8:J8)</f>
        <v>0</v>
      </c>
      <c r="L8" s="16">
        <f>K8*10/6</f>
        <v>0</v>
      </c>
      <c r="M8" s="16">
        <v>0</v>
      </c>
      <c r="N8" s="16">
        <v>0</v>
      </c>
      <c r="O8" s="16">
        <f>SUM(M8:N8)</f>
        <v>0</v>
      </c>
      <c r="P8" s="16">
        <f>O8*10/18</f>
        <v>0</v>
      </c>
      <c r="Q8" s="16">
        <f>D8+H8+L8+P8</f>
        <v>55.026666666666664</v>
      </c>
      <c r="R8" s="16">
        <f>Q8/2</f>
        <v>27.513333333333332</v>
      </c>
    </row>
    <row r="9" spans="1:18" ht="21.75" customHeight="1">
      <c r="A9" s="15" t="s">
        <v>20</v>
      </c>
      <c r="B9" s="16">
        <f>SUM(B10:B12)</f>
        <v>0.86</v>
      </c>
      <c r="C9" s="16">
        <f aca="true" t="shared" si="2" ref="C9:R9">SUM(C10:C12)</f>
        <v>80</v>
      </c>
      <c r="D9" s="16">
        <f t="shared" si="2"/>
        <v>80.86</v>
      </c>
      <c r="E9" s="16">
        <f t="shared" si="2"/>
        <v>0</v>
      </c>
      <c r="F9" s="16">
        <f t="shared" si="2"/>
        <v>98</v>
      </c>
      <c r="G9" s="16">
        <f t="shared" si="2"/>
        <v>98</v>
      </c>
      <c r="H9" s="16">
        <f t="shared" si="2"/>
        <v>32.666666666666664</v>
      </c>
      <c r="I9" s="16">
        <f t="shared" si="2"/>
        <v>16</v>
      </c>
      <c r="J9" s="16">
        <f t="shared" si="2"/>
        <v>11</v>
      </c>
      <c r="K9" s="16">
        <f t="shared" si="2"/>
        <v>27</v>
      </c>
      <c r="L9" s="16">
        <f t="shared" si="2"/>
        <v>45</v>
      </c>
      <c r="M9" s="16">
        <f t="shared" si="2"/>
        <v>4</v>
      </c>
      <c r="N9" s="16">
        <f t="shared" si="2"/>
        <v>2</v>
      </c>
      <c r="O9" s="16">
        <f t="shared" si="2"/>
        <v>6</v>
      </c>
      <c r="P9" s="16">
        <f t="shared" si="2"/>
        <v>3.3333333333333335</v>
      </c>
      <c r="Q9" s="16">
        <f t="shared" si="2"/>
        <v>161.85999999999999</v>
      </c>
      <c r="R9" s="16">
        <f t="shared" si="2"/>
        <v>80.92999999999999</v>
      </c>
    </row>
    <row r="10" spans="1:18" ht="21.75" customHeight="1">
      <c r="A10" s="17" t="s">
        <v>21</v>
      </c>
      <c r="B10" s="18">
        <v>0</v>
      </c>
      <c r="C10" s="18">
        <v>80</v>
      </c>
      <c r="D10" s="19">
        <f>SUM(B10:C10)</f>
        <v>80</v>
      </c>
      <c r="E10" s="18">
        <v>0</v>
      </c>
      <c r="F10" s="18">
        <v>98</v>
      </c>
      <c r="G10" s="19">
        <f>SUM(E10:F10)</f>
        <v>98</v>
      </c>
      <c r="H10" s="19">
        <f>G10/3</f>
        <v>32.666666666666664</v>
      </c>
      <c r="I10" s="18">
        <v>0</v>
      </c>
      <c r="J10" s="18">
        <v>0</v>
      </c>
      <c r="K10" s="19">
        <f>SUM(I10:J10)</f>
        <v>0</v>
      </c>
      <c r="L10" s="19">
        <f>K10*10/6</f>
        <v>0</v>
      </c>
      <c r="M10" s="18">
        <v>0</v>
      </c>
      <c r="N10" s="18">
        <v>0</v>
      </c>
      <c r="O10" s="19">
        <f>SUM(M10:N10)</f>
        <v>0</v>
      </c>
      <c r="P10" s="19">
        <f>O10*10/18</f>
        <v>0</v>
      </c>
      <c r="Q10" s="19">
        <f>D10+H10+L10+P10</f>
        <v>112.66666666666666</v>
      </c>
      <c r="R10" s="19">
        <f>Q10/2</f>
        <v>56.33333333333333</v>
      </c>
    </row>
    <row r="11" spans="1:18" ht="21.75" customHeight="1">
      <c r="A11" s="20" t="s">
        <v>22</v>
      </c>
      <c r="B11" s="19">
        <v>0.86</v>
      </c>
      <c r="C11" s="19">
        <v>0</v>
      </c>
      <c r="D11" s="19">
        <f>SUM(B11:C11)</f>
        <v>0.86</v>
      </c>
      <c r="E11" s="19">
        <v>0</v>
      </c>
      <c r="F11" s="19">
        <v>0</v>
      </c>
      <c r="G11" s="19">
        <f>SUM(E11:F11)</f>
        <v>0</v>
      </c>
      <c r="H11" s="19">
        <f>G11/3</f>
        <v>0</v>
      </c>
      <c r="I11" s="19">
        <v>0</v>
      </c>
      <c r="J11" s="19">
        <v>0</v>
      </c>
      <c r="K11" s="19">
        <f>SUM(I11:J11)</f>
        <v>0</v>
      </c>
      <c r="L11" s="19">
        <f>K11*10/6</f>
        <v>0</v>
      </c>
      <c r="M11" s="19">
        <v>0</v>
      </c>
      <c r="N11" s="19">
        <v>0</v>
      </c>
      <c r="O11" s="19">
        <f>SUM(M11:N11)</f>
        <v>0</v>
      </c>
      <c r="P11" s="19">
        <f>O11*10/18</f>
        <v>0</v>
      </c>
      <c r="Q11" s="19">
        <f>D11+H11+L11+P11</f>
        <v>0.86</v>
      </c>
      <c r="R11" s="19">
        <f>Q11/2</f>
        <v>0.43</v>
      </c>
    </row>
    <row r="12" spans="1:18" ht="21.75" customHeight="1">
      <c r="A12" s="20" t="s">
        <v>23</v>
      </c>
      <c r="B12" s="19">
        <v>0</v>
      </c>
      <c r="C12" s="19">
        <v>0</v>
      </c>
      <c r="D12" s="19">
        <f>SUM(B12:C12)</f>
        <v>0</v>
      </c>
      <c r="E12" s="19">
        <v>0</v>
      </c>
      <c r="F12" s="19">
        <v>0</v>
      </c>
      <c r="G12" s="19">
        <f>SUM(E12:F12)</f>
        <v>0</v>
      </c>
      <c r="H12" s="19">
        <f>G12/3</f>
        <v>0</v>
      </c>
      <c r="I12" s="19">
        <v>16</v>
      </c>
      <c r="J12" s="19">
        <v>11</v>
      </c>
      <c r="K12" s="19">
        <f>SUM(I12:J12)</f>
        <v>27</v>
      </c>
      <c r="L12" s="19">
        <f>K12*10/6</f>
        <v>45</v>
      </c>
      <c r="M12" s="19">
        <v>4</v>
      </c>
      <c r="N12" s="19">
        <v>2</v>
      </c>
      <c r="O12" s="19">
        <f>SUM(M12:N12)</f>
        <v>6</v>
      </c>
      <c r="P12" s="19">
        <f>O12*10/18</f>
        <v>3.3333333333333335</v>
      </c>
      <c r="Q12" s="19">
        <f>D12+H12+L12+P12</f>
        <v>48.333333333333336</v>
      </c>
      <c r="R12" s="19">
        <f>Q12/2</f>
        <v>24.166666666666668</v>
      </c>
    </row>
    <row r="13" spans="1:18" ht="21.75" customHeight="1">
      <c r="A13" s="25" t="s">
        <v>29</v>
      </c>
      <c r="B13" s="26">
        <v>0</v>
      </c>
      <c r="C13" s="26">
        <v>0</v>
      </c>
      <c r="D13" s="26">
        <f>SUM(B13:C13)</f>
        <v>0</v>
      </c>
      <c r="E13" s="26">
        <v>0</v>
      </c>
      <c r="F13" s="26">
        <v>0</v>
      </c>
      <c r="G13" s="26">
        <f>SUM(E13:F13)</f>
        <v>0</v>
      </c>
      <c r="H13" s="26">
        <f>G13/3</f>
        <v>0</v>
      </c>
      <c r="I13" s="26">
        <v>0</v>
      </c>
      <c r="J13" s="26">
        <v>0</v>
      </c>
      <c r="K13" s="26">
        <f>SUM(I13:J13)</f>
        <v>0</v>
      </c>
      <c r="L13" s="26">
        <f>K13*10/6</f>
        <v>0</v>
      </c>
      <c r="M13" s="26">
        <v>18</v>
      </c>
      <c r="N13" s="26">
        <v>18</v>
      </c>
      <c r="O13" s="26">
        <f>SUM(M13:N13)</f>
        <v>36</v>
      </c>
      <c r="P13" s="26">
        <f>O13*10/18</f>
        <v>20</v>
      </c>
      <c r="Q13" s="26">
        <f>D13+H13+L13+P13</f>
        <v>20</v>
      </c>
      <c r="R13" s="26">
        <f>Q13/2</f>
        <v>10</v>
      </c>
    </row>
    <row r="14" spans="1:18" ht="21.75" customHeight="1">
      <c r="A14" s="21" t="s">
        <v>25</v>
      </c>
      <c r="B14" s="22">
        <f aca="true" t="shared" si="3" ref="B14:R14">B15+B16+B20+B26+B31+B36+B49</f>
        <v>2</v>
      </c>
      <c r="C14" s="22">
        <f t="shared" si="3"/>
        <v>2</v>
      </c>
      <c r="D14" s="22">
        <f t="shared" si="3"/>
        <v>4</v>
      </c>
      <c r="E14" s="22">
        <f t="shared" si="3"/>
        <v>2</v>
      </c>
      <c r="F14" s="22">
        <f t="shared" si="3"/>
        <v>2</v>
      </c>
      <c r="G14" s="22">
        <f t="shared" si="3"/>
        <v>4</v>
      </c>
      <c r="H14" s="22">
        <f t="shared" si="3"/>
        <v>1.3333333333333333</v>
      </c>
      <c r="I14" s="22">
        <f t="shared" si="3"/>
        <v>171</v>
      </c>
      <c r="J14" s="22">
        <f t="shared" si="3"/>
        <v>167</v>
      </c>
      <c r="K14" s="22">
        <f t="shared" si="3"/>
        <v>340</v>
      </c>
      <c r="L14" s="22">
        <f t="shared" si="3"/>
        <v>566.6666666666666</v>
      </c>
      <c r="M14" s="22">
        <f t="shared" si="3"/>
        <v>113</v>
      </c>
      <c r="N14" s="22">
        <f t="shared" si="3"/>
        <v>134</v>
      </c>
      <c r="O14" s="22">
        <f t="shared" si="3"/>
        <v>247</v>
      </c>
      <c r="P14" s="22">
        <f t="shared" si="3"/>
        <v>137.22222222222223</v>
      </c>
      <c r="Q14" s="22">
        <f t="shared" si="3"/>
        <v>709.2222222222222</v>
      </c>
      <c r="R14" s="22">
        <f t="shared" si="3"/>
        <v>354.6111111111111</v>
      </c>
    </row>
    <row r="15" spans="1:18" ht="21.75" customHeight="1">
      <c r="A15" s="15" t="s">
        <v>119</v>
      </c>
      <c r="B15" s="16">
        <v>0</v>
      </c>
      <c r="C15" s="16">
        <v>0</v>
      </c>
      <c r="D15" s="16">
        <f>SUM(B15:C15)</f>
        <v>0</v>
      </c>
      <c r="E15" s="16">
        <v>0</v>
      </c>
      <c r="F15" s="16">
        <v>0</v>
      </c>
      <c r="G15" s="16">
        <f>SUM(E15:F15)</f>
        <v>0</v>
      </c>
      <c r="H15" s="16">
        <f>G15/3</f>
        <v>0</v>
      </c>
      <c r="I15" s="16">
        <v>4</v>
      </c>
      <c r="J15" s="16">
        <v>0</v>
      </c>
      <c r="K15" s="16">
        <f>SUM(I15:J15)</f>
        <v>4</v>
      </c>
      <c r="L15" s="16">
        <f>K15*10/6</f>
        <v>6.666666666666667</v>
      </c>
      <c r="M15" s="16">
        <v>4</v>
      </c>
      <c r="N15" s="16">
        <v>0</v>
      </c>
      <c r="O15" s="16">
        <f>SUM(M15:N15)</f>
        <v>4</v>
      </c>
      <c r="P15" s="16">
        <f>O15*10/18</f>
        <v>2.2222222222222223</v>
      </c>
      <c r="Q15" s="23">
        <f>D15+H15+L15+P15</f>
        <v>8.88888888888889</v>
      </c>
      <c r="R15" s="16">
        <f>Q15/2</f>
        <v>4.444444444444445</v>
      </c>
    </row>
    <row r="16" spans="1:18" ht="21.75" customHeight="1">
      <c r="A16" s="15" t="s">
        <v>120</v>
      </c>
      <c r="B16" s="24">
        <f>B17+B19</f>
        <v>0</v>
      </c>
      <c r="C16" s="24">
        <f aca="true" t="shared" si="4" ref="C16:R16">C17+C19</f>
        <v>0</v>
      </c>
      <c r="D16" s="24">
        <f t="shared" si="4"/>
        <v>0</v>
      </c>
      <c r="E16" s="24">
        <f t="shared" si="4"/>
        <v>0</v>
      </c>
      <c r="F16" s="24">
        <f t="shared" si="4"/>
        <v>0</v>
      </c>
      <c r="G16" s="24">
        <f t="shared" si="4"/>
        <v>0</v>
      </c>
      <c r="H16" s="24">
        <f t="shared" si="4"/>
        <v>0</v>
      </c>
      <c r="I16" s="24">
        <f t="shared" si="4"/>
        <v>6</v>
      </c>
      <c r="J16" s="24">
        <f t="shared" si="4"/>
        <v>26</v>
      </c>
      <c r="K16" s="24">
        <f t="shared" si="4"/>
        <v>32</v>
      </c>
      <c r="L16" s="24">
        <f t="shared" si="4"/>
        <v>53.333333333333336</v>
      </c>
      <c r="M16" s="24">
        <f t="shared" si="4"/>
        <v>27</v>
      </c>
      <c r="N16" s="24">
        <f t="shared" si="4"/>
        <v>50</v>
      </c>
      <c r="O16" s="24">
        <f t="shared" si="4"/>
        <v>77</v>
      </c>
      <c r="P16" s="24">
        <f t="shared" si="4"/>
        <v>42.77777777777778</v>
      </c>
      <c r="Q16" s="24">
        <f t="shared" si="4"/>
        <v>96.11111111111111</v>
      </c>
      <c r="R16" s="24">
        <f t="shared" si="4"/>
        <v>48.05555555555556</v>
      </c>
    </row>
    <row r="17" spans="1:18" ht="21.75" customHeight="1">
      <c r="A17" s="20" t="s">
        <v>28</v>
      </c>
      <c r="B17" s="19">
        <v>0</v>
      </c>
      <c r="C17" s="19">
        <v>0</v>
      </c>
      <c r="D17" s="19">
        <f>SUM(B17:C17)</f>
        <v>0</v>
      </c>
      <c r="E17" s="19">
        <v>0</v>
      </c>
      <c r="F17" s="19">
        <v>0</v>
      </c>
      <c r="G17" s="19">
        <f>SUM(E17:F17)</f>
        <v>0</v>
      </c>
      <c r="H17" s="19">
        <f>G17/3</f>
        <v>0</v>
      </c>
      <c r="I17" s="19">
        <v>4</v>
      </c>
      <c r="J17" s="19">
        <v>20</v>
      </c>
      <c r="K17" s="19">
        <f>SUM(I17:J17)</f>
        <v>24</v>
      </c>
      <c r="L17" s="19">
        <f>K17*10/6</f>
        <v>40</v>
      </c>
      <c r="M17" s="19">
        <v>13</v>
      </c>
      <c r="N17" s="19">
        <v>8</v>
      </c>
      <c r="O17" s="19">
        <f>SUM(M17:N17)</f>
        <v>21</v>
      </c>
      <c r="P17" s="19">
        <f>O17*10/18</f>
        <v>11.666666666666666</v>
      </c>
      <c r="Q17" s="19">
        <f>D17+H17+L17+P17</f>
        <v>51.666666666666664</v>
      </c>
      <c r="R17" s="19">
        <f>Q17/2</f>
        <v>25.833333333333332</v>
      </c>
    </row>
    <row r="18" spans="1:18" ht="21.75" customHeight="1">
      <c r="A18" s="25" t="s">
        <v>29</v>
      </c>
      <c r="B18" s="26">
        <v>0</v>
      </c>
      <c r="C18" s="26">
        <v>0</v>
      </c>
      <c r="D18" s="26">
        <f>SUM(B18:C18)</f>
        <v>0</v>
      </c>
      <c r="E18" s="26">
        <v>0</v>
      </c>
      <c r="F18" s="26">
        <v>0</v>
      </c>
      <c r="G18" s="26">
        <f>SUM(E18:F18)</f>
        <v>0</v>
      </c>
      <c r="H18" s="26">
        <f>G18/3</f>
        <v>0</v>
      </c>
      <c r="I18" s="26">
        <v>0</v>
      </c>
      <c r="J18" s="26">
        <v>0</v>
      </c>
      <c r="K18" s="26">
        <f>SUM(I18:J18)</f>
        <v>0</v>
      </c>
      <c r="L18" s="26">
        <f>K18*10/6</f>
        <v>0</v>
      </c>
      <c r="M18" s="26">
        <v>36</v>
      </c>
      <c r="N18" s="26">
        <v>0</v>
      </c>
      <c r="O18" s="26">
        <f>SUM(M18:N18)</f>
        <v>36</v>
      </c>
      <c r="P18" s="26">
        <f>O18*10/18</f>
        <v>20</v>
      </c>
      <c r="Q18" s="26">
        <f>D18+H18+L18+P18</f>
        <v>20</v>
      </c>
      <c r="R18" s="26">
        <f>Q18/2</f>
        <v>10</v>
      </c>
    </row>
    <row r="19" spans="1:18" ht="21.75" customHeight="1">
      <c r="A19" s="27" t="s">
        <v>30</v>
      </c>
      <c r="B19" s="28">
        <v>0</v>
      </c>
      <c r="C19" s="28">
        <v>0</v>
      </c>
      <c r="D19" s="28">
        <f>SUM(B19:C19)</f>
        <v>0</v>
      </c>
      <c r="E19" s="28">
        <v>0</v>
      </c>
      <c r="F19" s="28">
        <v>0</v>
      </c>
      <c r="G19" s="28">
        <f>SUM(E19:F19)</f>
        <v>0</v>
      </c>
      <c r="H19" s="28">
        <f>G19/3</f>
        <v>0</v>
      </c>
      <c r="I19" s="28">
        <v>2</v>
      </c>
      <c r="J19" s="28">
        <v>6</v>
      </c>
      <c r="K19" s="28">
        <f>SUM(I19:J19)</f>
        <v>8</v>
      </c>
      <c r="L19" s="28">
        <f>K19*10/6</f>
        <v>13.333333333333334</v>
      </c>
      <c r="M19" s="28">
        <v>14</v>
      </c>
      <c r="N19" s="28">
        <v>42</v>
      </c>
      <c r="O19" s="28">
        <f>SUM(M19:N19)</f>
        <v>56</v>
      </c>
      <c r="P19" s="28">
        <f>O19*10/18</f>
        <v>31.11111111111111</v>
      </c>
      <c r="Q19" s="28">
        <f>D19+H19+L19+P19</f>
        <v>44.44444444444444</v>
      </c>
      <c r="R19" s="28">
        <f>Q19/2</f>
        <v>22.22222222222222</v>
      </c>
    </row>
    <row r="20" spans="1:18" ht="21.75" customHeight="1">
      <c r="A20" s="15" t="s">
        <v>118</v>
      </c>
      <c r="B20" s="24">
        <f>B21</f>
        <v>2</v>
      </c>
      <c r="C20" s="24">
        <f aca="true" t="shared" si="5" ref="C20:R20">C21</f>
        <v>2</v>
      </c>
      <c r="D20" s="24">
        <f t="shared" si="5"/>
        <v>4</v>
      </c>
      <c r="E20" s="24">
        <f t="shared" si="5"/>
        <v>2</v>
      </c>
      <c r="F20" s="24">
        <f t="shared" si="5"/>
        <v>2</v>
      </c>
      <c r="G20" s="24">
        <f t="shared" si="5"/>
        <v>4</v>
      </c>
      <c r="H20" s="24">
        <f t="shared" si="5"/>
        <v>1.3333333333333333</v>
      </c>
      <c r="I20" s="24">
        <f t="shared" si="5"/>
        <v>4</v>
      </c>
      <c r="J20" s="24">
        <f t="shared" si="5"/>
        <v>6</v>
      </c>
      <c r="K20" s="24">
        <f t="shared" si="5"/>
        <v>8</v>
      </c>
      <c r="L20" s="24">
        <f t="shared" si="5"/>
        <v>13.333333333333334</v>
      </c>
      <c r="M20" s="24">
        <f t="shared" si="5"/>
        <v>4</v>
      </c>
      <c r="N20" s="24">
        <f t="shared" si="5"/>
        <v>6</v>
      </c>
      <c r="O20" s="24">
        <f t="shared" si="5"/>
        <v>10</v>
      </c>
      <c r="P20" s="24">
        <f t="shared" si="5"/>
        <v>5.555555555555555</v>
      </c>
      <c r="Q20" s="24">
        <f t="shared" si="5"/>
        <v>24.22222222222222</v>
      </c>
      <c r="R20" s="24">
        <f t="shared" si="5"/>
        <v>12.11111111111111</v>
      </c>
    </row>
    <row r="21" spans="1:18" ht="21.75" customHeight="1">
      <c r="A21" s="43" t="s">
        <v>33</v>
      </c>
      <c r="B21" s="44">
        <v>2</v>
      </c>
      <c r="C21" s="44">
        <v>2</v>
      </c>
      <c r="D21" s="44">
        <f>SUM(B21:C21)</f>
        <v>4</v>
      </c>
      <c r="E21" s="44">
        <v>2</v>
      </c>
      <c r="F21" s="44">
        <v>2</v>
      </c>
      <c r="G21" s="44">
        <f>SUM(E21:F21)</f>
        <v>4</v>
      </c>
      <c r="H21" s="44">
        <f>G21/3</f>
        <v>1.3333333333333333</v>
      </c>
      <c r="I21" s="44">
        <v>4</v>
      </c>
      <c r="J21" s="44">
        <v>6</v>
      </c>
      <c r="K21" s="44">
        <v>8</v>
      </c>
      <c r="L21" s="44">
        <f>K21*10/6</f>
        <v>13.333333333333334</v>
      </c>
      <c r="M21" s="44">
        <v>4</v>
      </c>
      <c r="N21" s="44">
        <v>6</v>
      </c>
      <c r="O21" s="44">
        <f>SUM(M21:N21)</f>
        <v>10</v>
      </c>
      <c r="P21" s="44">
        <f>O21*10/18</f>
        <v>5.555555555555555</v>
      </c>
      <c r="Q21" s="44">
        <f>D21+H21+L21+P21</f>
        <v>24.22222222222222</v>
      </c>
      <c r="R21" s="44">
        <f>Q21/2</f>
        <v>12.11111111111111</v>
      </c>
    </row>
    <row r="22" spans="1:18" ht="19.5" customHeight="1">
      <c r="A22" s="60" t="s">
        <v>109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 ht="19.5" customHeight="1">
      <c r="A23" s="2"/>
      <c r="B23" s="61" t="s">
        <v>1</v>
      </c>
      <c r="C23" s="61"/>
      <c r="D23" s="61"/>
      <c r="E23" s="61"/>
      <c r="F23" s="61"/>
      <c r="G23" s="62"/>
      <c r="H23" s="3" t="s">
        <v>2</v>
      </c>
      <c r="I23" s="61" t="s">
        <v>3</v>
      </c>
      <c r="J23" s="61"/>
      <c r="K23" s="61"/>
      <c r="L23" s="61"/>
      <c r="M23" s="61"/>
      <c r="N23" s="61"/>
      <c r="O23" s="62"/>
      <c r="P23" s="3" t="s">
        <v>4</v>
      </c>
      <c r="Q23" s="3" t="s">
        <v>5</v>
      </c>
      <c r="R23" s="3"/>
    </row>
    <row r="24" spans="1:18" ht="19.5" customHeight="1">
      <c r="A24" s="2" t="s">
        <v>6</v>
      </c>
      <c r="B24" s="63" t="s">
        <v>7</v>
      </c>
      <c r="C24" s="62"/>
      <c r="D24" s="3" t="s">
        <v>5</v>
      </c>
      <c r="E24" s="63" t="s">
        <v>8</v>
      </c>
      <c r="F24" s="62"/>
      <c r="G24" s="3" t="s">
        <v>5</v>
      </c>
      <c r="H24" s="2" t="s">
        <v>9</v>
      </c>
      <c r="I24" s="63" t="s">
        <v>7</v>
      </c>
      <c r="J24" s="62"/>
      <c r="K24" s="4" t="s">
        <v>5</v>
      </c>
      <c r="L24" s="5" t="s">
        <v>10</v>
      </c>
      <c r="M24" s="63" t="s">
        <v>8</v>
      </c>
      <c r="N24" s="62"/>
      <c r="O24" s="4" t="s">
        <v>5</v>
      </c>
      <c r="P24" s="2" t="s">
        <v>11</v>
      </c>
      <c r="Q24" s="2" t="s">
        <v>7</v>
      </c>
      <c r="R24" s="2" t="s">
        <v>12</v>
      </c>
    </row>
    <row r="25" spans="1:18" ht="19.5" customHeight="1">
      <c r="A25" s="6"/>
      <c r="B25" s="7" t="s">
        <v>13</v>
      </c>
      <c r="C25" s="8" t="s">
        <v>14</v>
      </c>
      <c r="D25" s="9"/>
      <c r="E25" s="7" t="s">
        <v>13</v>
      </c>
      <c r="F25" s="8" t="s">
        <v>14</v>
      </c>
      <c r="G25" s="9"/>
      <c r="H25" s="9" t="s">
        <v>7</v>
      </c>
      <c r="I25" s="7" t="s">
        <v>13</v>
      </c>
      <c r="J25" s="8" t="s">
        <v>14</v>
      </c>
      <c r="K25" s="9"/>
      <c r="L25" s="9" t="s">
        <v>15</v>
      </c>
      <c r="M25" s="7" t="s">
        <v>13</v>
      </c>
      <c r="N25" s="8" t="s">
        <v>14</v>
      </c>
      <c r="O25" s="9"/>
      <c r="P25" s="10" t="s">
        <v>15</v>
      </c>
      <c r="Q25" s="10" t="s">
        <v>15</v>
      </c>
      <c r="R25" s="10"/>
    </row>
    <row r="26" spans="1:18" ht="19.5" customHeight="1">
      <c r="A26" s="15" t="s">
        <v>117</v>
      </c>
      <c r="B26" s="24">
        <f>SUM(B27:B30)</f>
        <v>0</v>
      </c>
      <c r="C26" s="24">
        <f aca="true" t="shared" si="6" ref="C26:R26">SUM(C27:C30)</f>
        <v>0</v>
      </c>
      <c r="D26" s="24">
        <f t="shared" si="6"/>
        <v>0</v>
      </c>
      <c r="E26" s="24">
        <f t="shared" si="6"/>
        <v>0</v>
      </c>
      <c r="F26" s="24">
        <f t="shared" si="6"/>
        <v>0</v>
      </c>
      <c r="G26" s="24">
        <f t="shared" si="6"/>
        <v>0</v>
      </c>
      <c r="H26" s="24">
        <f t="shared" si="6"/>
        <v>0</v>
      </c>
      <c r="I26" s="24">
        <f t="shared" si="6"/>
        <v>18</v>
      </c>
      <c r="J26" s="24">
        <f t="shared" si="6"/>
        <v>11</v>
      </c>
      <c r="K26" s="24">
        <f t="shared" si="6"/>
        <v>29</v>
      </c>
      <c r="L26" s="24">
        <f t="shared" si="6"/>
        <v>48.333333333333336</v>
      </c>
      <c r="M26" s="24">
        <f t="shared" si="6"/>
        <v>18</v>
      </c>
      <c r="N26" s="24">
        <f t="shared" si="6"/>
        <v>26</v>
      </c>
      <c r="O26" s="24">
        <f t="shared" si="6"/>
        <v>44</v>
      </c>
      <c r="P26" s="24">
        <f t="shared" si="6"/>
        <v>24.444444444444446</v>
      </c>
      <c r="Q26" s="24">
        <f t="shared" si="6"/>
        <v>72.77777777777779</v>
      </c>
      <c r="R26" s="24">
        <f t="shared" si="6"/>
        <v>36.38888888888889</v>
      </c>
    </row>
    <row r="27" spans="1:18" ht="19.5" customHeight="1">
      <c r="A27" s="20" t="s">
        <v>35</v>
      </c>
      <c r="B27" s="19">
        <v>0</v>
      </c>
      <c r="C27" s="19">
        <v>0</v>
      </c>
      <c r="D27" s="19">
        <f>SUM(B27:C27)</f>
        <v>0</v>
      </c>
      <c r="E27" s="19">
        <v>0</v>
      </c>
      <c r="F27" s="19">
        <v>0</v>
      </c>
      <c r="G27" s="19">
        <f>SUM(E27:F27)</f>
        <v>0</v>
      </c>
      <c r="H27" s="19">
        <f>G27/3</f>
        <v>0</v>
      </c>
      <c r="I27" s="19">
        <v>10</v>
      </c>
      <c r="J27" s="19">
        <v>9</v>
      </c>
      <c r="K27" s="19">
        <f>SUM(I27:J27)</f>
        <v>19</v>
      </c>
      <c r="L27" s="19">
        <f>K27*10/6</f>
        <v>31.666666666666668</v>
      </c>
      <c r="M27" s="19">
        <v>10</v>
      </c>
      <c r="N27" s="19">
        <v>24</v>
      </c>
      <c r="O27" s="19">
        <f>SUM(M27:N27)</f>
        <v>34</v>
      </c>
      <c r="P27" s="19">
        <f>O27*10/18</f>
        <v>18.88888888888889</v>
      </c>
      <c r="Q27" s="19">
        <f>D27+H27+L27+P27</f>
        <v>50.55555555555556</v>
      </c>
      <c r="R27" s="19">
        <f>Q27/2</f>
        <v>25.27777777777778</v>
      </c>
    </row>
    <row r="28" spans="1:18" ht="19.5" customHeight="1">
      <c r="A28" s="27" t="s">
        <v>30</v>
      </c>
      <c r="B28" s="28">
        <v>0</v>
      </c>
      <c r="C28" s="28">
        <v>0</v>
      </c>
      <c r="D28" s="28">
        <f>SUM(B28:C28)</f>
        <v>0</v>
      </c>
      <c r="E28" s="28">
        <v>0</v>
      </c>
      <c r="F28" s="28">
        <v>0</v>
      </c>
      <c r="G28" s="28">
        <f>SUM(E28:F28)</f>
        <v>0</v>
      </c>
      <c r="H28" s="28">
        <f>G28/3</f>
        <v>0</v>
      </c>
      <c r="I28" s="28">
        <v>6</v>
      </c>
      <c r="J28" s="28">
        <v>2</v>
      </c>
      <c r="K28" s="28">
        <f>SUM(I28:J28)</f>
        <v>8</v>
      </c>
      <c r="L28" s="28">
        <f>K28*10/6</f>
        <v>13.333333333333334</v>
      </c>
      <c r="M28" s="28">
        <v>6</v>
      </c>
      <c r="N28" s="28">
        <v>2</v>
      </c>
      <c r="O28" s="28">
        <f>SUM(M28:N28)</f>
        <v>8</v>
      </c>
      <c r="P28" s="28">
        <f>O28*10/18</f>
        <v>4.444444444444445</v>
      </c>
      <c r="Q28" s="28">
        <f>D28+H28+L28+P28</f>
        <v>17.77777777777778</v>
      </c>
      <c r="R28" s="28">
        <f>Q28/2</f>
        <v>8.88888888888889</v>
      </c>
    </row>
    <row r="29" spans="1:18" ht="19.5" customHeight="1">
      <c r="A29" s="17" t="s">
        <v>36</v>
      </c>
      <c r="B29" s="33">
        <v>0</v>
      </c>
      <c r="C29" s="33">
        <v>0</v>
      </c>
      <c r="D29" s="33">
        <f>SUM(B29:C29)</f>
        <v>0</v>
      </c>
      <c r="E29" s="33">
        <v>0</v>
      </c>
      <c r="F29" s="33">
        <v>0</v>
      </c>
      <c r="G29" s="33">
        <f>SUM(E29:F29)</f>
        <v>0</v>
      </c>
      <c r="H29" s="33">
        <f>G29/3</f>
        <v>0</v>
      </c>
      <c r="I29" s="33">
        <v>0</v>
      </c>
      <c r="J29" s="33">
        <v>0</v>
      </c>
      <c r="K29" s="33">
        <f>SUM(I29:J29)</f>
        <v>0</v>
      </c>
      <c r="L29" s="33">
        <f>K29*10/6</f>
        <v>0</v>
      </c>
      <c r="M29" s="33">
        <v>0</v>
      </c>
      <c r="N29" s="33">
        <v>0</v>
      </c>
      <c r="O29" s="33">
        <f>SUM(M29:N29)</f>
        <v>0</v>
      </c>
      <c r="P29" s="19">
        <f>O29*10/18</f>
        <v>0</v>
      </c>
      <c r="Q29" s="19">
        <f>D29+H29+L29+P29</f>
        <v>0</v>
      </c>
      <c r="R29" s="19">
        <f>Q29/2</f>
        <v>0</v>
      </c>
    </row>
    <row r="30" spans="1:18" ht="19.5" customHeight="1">
      <c r="A30" s="27" t="s">
        <v>30</v>
      </c>
      <c r="B30" s="28">
        <v>0</v>
      </c>
      <c r="C30" s="28">
        <v>0</v>
      </c>
      <c r="D30" s="28">
        <f>SUM(B30:C30)</f>
        <v>0</v>
      </c>
      <c r="E30" s="28">
        <v>0</v>
      </c>
      <c r="F30" s="28">
        <v>0</v>
      </c>
      <c r="G30" s="28">
        <f>SUM(E30:F30)</f>
        <v>0</v>
      </c>
      <c r="H30" s="28">
        <f>G30/3</f>
        <v>0</v>
      </c>
      <c r="I30" s="28">
        <v>2</v>
      </c>
      <c r="J30" s="28">
        <v>0</v>
      </c>
      <c r="K30" s="28">
        <f>SUM(I30:J30)</f>
        <v>2</v>
      </c>
      <c r="L30" s="28">
        <f>K30*10/6</f>
        <v>3.3333333333333335</v>
      </c>
      <c r="M30" s="28">
        <v>2</v>
      </c>
      <c r="N30" s="28">
        <v>0</v>
      </c>
      <c r="O30" s="28">
        <f>SUM(M30:N30)</f>
        <v>2</v>
      </c>
      <c r="P30" s="28">
        <f>O30*10/18</f>
        <v>1.1111111111111112</v>
      </c>
      <c r="Q30" s="28">
        <f>D30+H30+L30+P30</f>
        <v>4.444444444444445</v>
      </c>
      <c r="R30" s="28">
        <f>Q30/2</f>
        <v>2.2222222222222223</v>
      </c>
    </row>
    <row r="31" spans="1:18" ht="19.5" customHeight="1">
      <c r="A31" s="15" t="s">
        <v>116</v>
      </c>
      <c r="B31" s="24">
        <f aca="true" t="shared" si="7" ref="B31:R31">SUM(B32:B34)</f>
        <v>0</v>
      </c>
      <c r="C31" s="24">
        <f t="shared" si="7"/>
        <v>0</v>
      </c>
      <c r="D31" s="24">
        <f t="shared" si="7"/>
        <v>0</v>
      </c>
      <c r="E31" s="24">
        <f t="shared" si="7"/>
        <v>0</v>
      </c>
      <c r="F31" s="24">
        <f t="shared" si="7"/>
        <v>0</v>
      </c>
      <c r="G31" s="24">
        <f t="shared" si="7"/>
        <v>0</v>
      </c>
      <c r="H31" s="24">
        <f t="shared" si="7"/>
        <v>0</v>
      </c>
      <c r="I31" s="24">
        <f t="shared" si="7"/>
        <v>7</v>
      </c>
      <c r="J31" s="24">
        <f t="shared" si="7"/>
        <v>3</v>
      </c>
      <c r="K31" s="24">
        <f t="shared" si="7"/>
        <v>10</v>
      </c>
      <c r="L31" s="24">
        <f t="shared" si="7"/>
        <v>16.666666666666668</v>
      </c>
      <c r="M31" s="24">
        <f t="shared" si="7"/>
        <v>16</v>
      </c>
      <c r="N31" s="24">
        <f t="shared" si="7"/>
        <v>0</v>
      </c>
      <c r="O31" s="24">
        <f t="shared" si="7"/>
        <v>16</v>
      </c>
      <c r="P31" s="24">
        <f t="shared" si="7"/>
        <v>8.88888888888889</v>
      </c>
      <c r="Q31" s="24">
        <f t="shared" si="7"/>
        <v>25.555555555555557</v>
      </c>
      <c r="R31" s="24">
        <f t="shared" si="7"/>
        <v>12.777777777777779</v>
      </c>
    </row>
    <row r="32" spans="1:18" ht="19.5" customHeight="1">
      <c r="A32" s="29" t="s">
        <v>38</v>
      </c>
      <c r="B32" s="30">
        <v>0</v>
      </c>
      <c r="C32" s="30">
        <v>0</v>
      </c>
      <c r="D32" s="30">
        <f>SUM(B32:C32)</f>
        <v>0</v>
      </c>
      <c r="E32" s="30">
        <v>0</v>
      </c>
      <c r="F32" s="30">
        <v>0</v>
      </c>
      <c r="G32" s="30">
        <f>SUM(E32:F32)</f>
        <v>0</v>
      </c>
      <c r="H32" s="30">
        <f>G32/3</f>
        <v>0</v>
      </c>
      <c r="I32" s="30">
        <v>0</v>
      </c>
      <c r="J32" s="30">
        <v>0</v>
      </c>
      <c r="K32" s="30">
        <f>SUM(I32:J32)</f>
        <v>0</v>
      </c>
      <c r="L32" s="30">
        <f>K32*10/6</f>
        <v>0</v>
      </c>
      <c r="M32" s="30">
        <v>0</v>
      </c>
      <c r="N32" s="30">
        <v>0</v>
      </c>
      <c r="O32" s="30">
        <f>SUM(M32:N32)</f>
        <v>0</v>
      </c>
      <c r="P32" s="19">
        <f>O32*10/18</f>
        <v>0</v>
      </c>
      <c r="Q32" s="19">
        <f>D32+H32+L32+P32</f>
        <v>0</v>
      </c>
      <c r="R32" s="19">
        <f>Q32/2</f>
        <v>0</v>
      </c>
    </row>
    <row r="33" spans="1:18" ht="19.5" customHeight="1">
      <c r="A33" s="34" t="s">
        <v>39</v>
      </c>
      <c r="B33" s="35">
        <v>0</v>
      </c>
      <c r="C33" s="35">
        <v>0</v>
      </c>
      <c r="D33" s="35">
        <f>SUM(B33:C33)</f>
        <v>0</v>
      </c>
      <c r="E33" s="35">
        <v>0</v>
      </c>
      <c r="F33" s="35">
        <v>0</v>
      </c>
      <c r="G33" s="35">
        <f>SUM(E33:F33)</f>
        <v>0</v>
      </c>
      <c r="H33" s="35">
        <f>G33/3</f>
        <v>0</v>
      </c>
      <c r="I33" s="35">
        <v>4</v>
      </c>
      <c r="J33" s="35">
        <v>0</v>
      </c>
      <c r="K33" s="35">
        <f>SUM(I33:J33)</f>
        <v>4</v>
      </c>
      <c r="L33" s="35">
        <f>K33*10/6</f>
        <v>6.666666666666667</v>
      </c>
      <c r="M33" s="35">
        <v>4</v>
      </c>
      <c r="N33" s="35">
        <v>0</v>
      </c>
      <c r="O33" s="35">
        <f>SUM(M33:N33)</f>
        <v>4</v>
      </c>
      <c r="P33" s="28">
        <f>O33*10/18</f>
        <v>2.2222222222222223</v>
      </c>
      <c r="Q33" s="28">
        <f>D33+H33+L33+P33</f>
        <v>8.88888888888889</v>
      </c>
      <c r="R33" s="28">
        <f>Q33/2</f>
        <v>4.444444444444445</v>
      </c>
    </row>
    <row r="34" spans="1:18" ht="19.5" customHeight="1">
      <c r="A34" s="29" t="s">
        <v>40</v>
      </c>
      <c r="B34" s="30">
        <v>0</v>
      </c>
      <c r="C34" s="30">
        <v>0</v>
      </c>
      <c r="D34" s="30">
        <f>SUM(B34:C34)</f>
        <v>0</v>
      </c>
      <c r="E34" s="30">
        <v>0</v>
      </c>
      <c r="F34" s="30">
        <v>0</v>
      </c>
      <c r="G34" s="30">
        <f>SUM(E34:F34)</f>
        <v>0</v>
      </c>
      <c r="H34" s="30">
        <f>G34/3</f>
        <v>0</v>
      </c>
      <c r="I34" s="30">
        <v>3</v>
      </c>
      <c r="J34" s="30">
        <v>3</v>
      </c>
      <c r="K34" s="30">
        <f>SUM(I34:J34)</f>
        <v>6</v>
      </c>
      <c r="L34" s="30">
        <f>K34*10/6</f>
        <v>10</v>
      </c>
      <c r="M34" s="30">
        <v>12</v>
      </c>
      <c r="N34" s="30">
        <v>0</v>
      </c>
      <c r="O34" s="30">
        <f>SUM(M34:N34)</f>
        <v>12</v>
      </c>
      <c r="P34" s="19">
        <f>O34*10/18</f>
        <v>6.666666666666667</v>
      </c>
      <c r="Q34" s="19">
        <f>D34+H34+L34+P34</f>
        <v>16.666666666666668</v>
      </c>
      <c r="R34" s="19">
        <f>Q34/2</f>
        <v>8.333333333333334</v>
      </c>
    </row>
    <row r="35" spans="1:18" ht="19.5" customHeight="1">
      <c r="A35" s="25" t="s">
        <v>29</v>
      </c>
      <c r="B35" s="26">
        <v>0</v>
      </c>
      <c r="C35" s="26">
        <v>0</v>
      </c>
      <c r="D35" s="26">
        <f>SUM(B35:C35)</f>
        <v>0</v>
      </c>
      <c r="E35" s="26">
        <v>0</v>
      </c>
      <c r="F35" s="26">
        <v>0</v>
      </c>
      <c r="G35" s="26">
        <f>SUM(E35:F35)</f>
        <v>0</v>
      </c>
      <c r="H35" s="26">
        <f>G35/3</f>
        <v>0</v>
      </c>
      <c r="I35" s="26">
        <v>0</v>
      </c>
      <c r="J35" s="26">
        <v>0</v>
      </c>
      <c r="K35" s="26">
        <f>SUM(I35:J35)</f>
        <v>0</v>
      </c>
      <c r="L35" s="26">
        <f>K35*10/6</f>
        <v>0</v>
      </c>
      <c r="M35" s="26">
        <v>54</v>
      </c>
      <c r="N35" s="26">
        <v>54</v>
      </c>
      <c r="O35" s="26">
        <f>SUM(M35:N35)</f>
        <v>108</v>
      </c>
      <c r="P35" s="26">
        <f>O35*10/18</f>
        <v>60</v>
      </c>
      <c r="Q35" s="26">
        <f>D35+H35+L35+P35</f>
        <v>60</v>
      </c>
      <c r="R35" s="26">
        <f>Q35/2</f>
        <v>30</v>
      </c>
    </row>
    <row r="36" spans="1:18" ht="19.5" customHeight="1">
      <c r="A36" s="15" t="s">
        <v>121</v>
      </c>
      <c r="B36" s="24">
        <f>SUM(B37:B43)</f>
        <v>0</v>
      </c>
      <c r="C36" s="24">
        <f aca="true" t="shared" si="8" ref="C36:R36">SUM(C37:C43)</f>
        <v>0</v>
      </c>
      <c r="D36" s="24">
        <f t="shared" si="8"/>
        <v>0</v>
      </c>
      <c r="E36" s="24">
        <f t="shared" si="8"/>
        <v>0</v>
      </c>
      <c r="F36" s="24">
        <f t="shared" si="8"/>
        <v>0</v>
      </c>
      <c r="G36" s="24">
        <f t="shared" si="8"/>
        <v>0</v>
      </c>
      <c r="H36" s="24">
        <f t="shared" si="8"/>
        <v>0</v>
      </c>
      <c r="I36" s="24">
        <f t="shared" si="8"/>
        <v>51</v>
      </c>
      <c r="J36" s="24">
        <f t="shared" si="8"/>
        <v>38</v>
      </c>
      <c r="K36" s="24">
        <f t="shared" si="8"/>
        <v>93</v>
      </c>
      <c r="L36" s="24">
        <f t="shared" si="8"/>
        <v>155</v>
      </c>
      <c r="M36" s="24">
        <f t="shared" si="8"/>
        <v>26</v>
      </c>
      <c r="N36" s="24">
        <f t="shared" si="8"/>
        <v>20</v>
      </c>
      <c r="O36" s="24">
        <f t="shared" si="8"/>
        <v>46</v>
      </c>
      <c r="P36" s="24">
        <f t="shared" si="8"/>
        <v>25.555555555555554</v>
      </c>
      <c r="Q36" s="24">
        <f t="shared" si="8"/>
        <v>180.55555555555557</v>
      </c>
      <c r="R36" s="24">
        <f t="shared" si="8"/>
        <v>90.27777777777779</v>
      </c>
    </row>
    <row r="37" spans="1:18" ht="19.5" customHeight="1">
      <c r="A37" s="20" t="s">
        <v>42</v>
      </c>
      <c r="B37" s="19">
        <v>0</v>
      </c>
      <c r="C37" s="19">
        <v>0</v>
      </c>
      <c r="D37" s="19">
        <f aca="true" t="shared" si="9" ref="D37:D44">SUM(B37:C37)</f>
        <v>0</v>
      </c>
      <c r="E37" s="19">
        <v>0</v>
      </c>
      <c r="F37" s="19">
        <v>0</v>
      </c>
      <c r="G37" s="19">
        <f aca="true" t="shared" si="10" ref="G37:G44">SUM(E37:F37)</f>
        <v>0</v>
      </c>
      <c r="H37" s="19">
        <f aca="true" t="shared" si="11" ref="H37:H44">G37/3</f>
        <v>0</v>
      </c>
      <c r="I37" s="19">
        <v>2</v>
      </c>
      <c r="J37" s="19">
        <v>10</v>
      </c>
      <c r="K37" s="19">
        <f aca="true" t="shared" si="12" ref="K37:K44">SUM(I37:J37)</f>
        <v>12</v>
      </c>
      <c r="L37" s="19">
        <f aca="true" t="shared" si="13" ref="L37:L44">K37*10/6</f>
        <v>20</v>
      </c>
      <c r="M37" s="19">
        <v>0</v>
      </c>
      <c r="N37" s="19">
        <v>0</v>
      </c>
      <c r="O37" s="19">
        <f aca="true" t="shared" si="14" ref="O37:O44">SUM(M37:N37)</f>
        <v>0</v>
      </c>
      <c r="P37" s="19">
        <f aca="true" t="shared" si="15" ref="P37:P44">O37*10/18</f>
        <v>0</v>
      </c>
      <c r="Q37" s="19">
        <f aca="true" t="shared" si="16" ref="Q37:Q44">D37+H37+L37+P37</f>
        <v>20</v>
      </c>
      <c r="R37" s="19">
        <f aca="true" t="shared" si="17" ref="R37:R44">Q37/2</f>
        <v>10</v>
      </c>
    </row>
    <row r="38" spans="1:18" ht="19.5" customHeight="1">
      <c r="A38" s="27" t="s">
        <v>30</v>
      </c>
      <c r="B38" s="28">
        <v>0</v>
      </c>
      <c r="C38" s="28">
        <v>0</v>
      </c>
      <c r="D38" s="28">
        <f t="shared" si="9"/>
        <v>0</v>
      </c>
      <c r="E38" s="28">
        <v>0</v>
      </c>
      <c r="F38" s="28">
        <v>0</v>
      </c>
      <c r="G38" s="28">
        <f t="shared" si="10"/>
        <v>0</v>
      </c>
      <c r="H38" s="28">
        <f t="shared" si="11"/>
        <v>0</v>
      </c>
      <c r="I38" s="28">
        <v>0</v>
      </c>
      <c r="J38" s="28">
        <v>0</v>
      </c>
      <c r="K38" s="28">
        <f t="shared" si="12"/>
        <v>0</v>
      </c>
      <c r="L38" s="28">
        <f t="shared" si="13"/>
        <v>0</v>
      </c>
      <c r="M38" s="28">
        <v>0</v>
      </c>
      <c r="N38" s="28">
        <v>0</v>
      </c>
      <c r="O38" s="28">
        <f t="shared" si="14"/>
        <v>0</v>
      </c>
      <c r="P38" s="28">
        <f t="shared" si="15"/>
        <v>0</v>
      </c>
      <c r="Q38" s="28">
        <f t="shared" si="16"/>
        <v>0</v>
      </c>
      <c r="R38" s="28">
        <f t="shared" si="17"/>
        <v>0</v>
      </c>
    </row>
    <row r="39" spans="1:18" ht="19.5" customHeight="1">
      <c r="A39" s="20" t="s">
        <v>43</v>
      </c>
      <c r="B39" s="19">
        <v>0</v>
      </c>
      <c r="C39" s="19">
        <v>0</v>
      </c>
      <c r="D39" s="19">
        <f t="shared" si="9"/>
        <v>0</v>
      </c>
      <c r="E39" s="19">
        <v>0</v>
      </c>
      <c r="F39" s="19">
        <v>0</v>
      </c>
      <c r="G39" s="19">
        <f t="shared" si="10"/>
        <v>0</v>
      </c>
      <c r="H39" s="19">
        <f t="shared" si="11"/>
        <v>0</v>
      </c>
      <c r="I39" s="19">
        <v>35</v>
      </c>
      <c r="J39" s="19">
        <v>15</v>
      </c>
      <c r="K39" s="19">
        <f t="shared" si="12"/>
        <v>50</v>
      </c>
      <c r="L39" s="19">
        <f t="shared" si="13"/>
        <v>83.33333333333333</v>
      </c>
      <c r="M39" s="19">
        <v>12</v>
      </c>
      <c r="N39" s="19">
        <v>6</v>
      </c>
      <c r="O39" s="19">
        <f t="shared" si="14"/>
        <v>18</v>
      </c>
      <c r="P39" s="19">
        <f t="shared" si="15"/>
        <v>10</v>
      </c>
      <c r="Q39" s="19">
        <f t="shared" si="16"/>
        <v>93.33333333333333</v>
      </c>
      <c r="R39" s="19">
        <f t="shared" si="17"/>
        <v>46.666666666666664</v>
      </c>
    </row>
    <row r="40" spans="1:18" ht="19.5" customHeight="1">
      <c r="A40" s="20" t="s">
        <v>112</v>
      </c>
      <c r="B40" s="19">
        <v>0</v>
      </c>
      <c r="C40" s="19">
        <v>0</v>
      </c>
      <c r="D40" s="19">
        <f t="shared" si="9"/>
        <v>0</v>
      </c>
      <c r="E40" s="19">
        <v>0</v>
      </c>
      <c r="F40" s="19">
        <v>0</v>
      </c>
      <c r="G40" s="19">
        <f t="shared" si="10"/>
        <v>0</v>
      </c>
      <c r="H40" s="19">
        <f t="shared" si="11"/>
        <v>0</v>
      </c>
      <c r="I40" s="19">
        <v>0</v>
      </c>
      <c r="J40" s="19">
        <v>0</v>
      </c>
      <c r="K40" s="19">
        <f t="shared" si="12"/>
        <v>0</v>
      </c>
      <c r="L40" s="19">
        <f t="shared" si="13"/>
        <v>0</v>
      </c>
      <c r="M40" s="19">
        <v>0</v>
      </c>
      <c r="N40" s="19">
        <v>0</v>
      </c>
      <c r="O40" s="19">
        <f t="shared" si="14"/>
        <v>0</v>
      </c>
      <c r="P40" s="19">
        <f t="shared" si="15"/>
        <v>0</v>
      </c>
      <c r="Q40" s="19">
        <f t="shared" si="16"/>
        <v>0</v>
      </c>
      <c r="R40" s="19">
        <f t="shared" si="17"/>
        <v>0</v>
      </c>
    </row>
    <row r="41" spans="1:18" ht="19.5" customHeight="1">
      <c r="A41" s="27" t="s">
        <v>30</v>
      </c>
      <c r="B41" s="28">
        <v>0</v>
      </c>
      <c r="C41" s="28">
        <v>0</v>
      </c>
      <c r="D41" s="28">
        <f t="shared" si="9"/>
        <v>0</v>
      </c>
      <c r="E41" s="28">
        <v>0</v>
      </c>
      <c r="F41" s="28">
        <v>0</v>
      </c>
      <c r="G41" s="28">
        <f t="shared" si="10"/>
        <v>0</v>
      </c>
      <c r="H41" s="28">
        <f t="shared" si="11"/>
        <v>0</v>
      </c>
      <c r="I41" s="28">
        <v>0</v>
      </c>
      <c r="J41" s="28">
        <v>4</v>
      </c>
      <c r="K41" s="28">
        <v>8</v>
      </c>
      <c r="L41" s="28">
        <f t="shared" si="13"/>
        <v>13.333333333333334</v>
      </c>
      <c r="M41" s="28">
        <v>0</v>
      </c>
      <c r="N41" s="28">
        <v>4</v>
      </c>
      <c r="O41" s="28">
        <f t="shared" si="14"/>
        <v>4</v>
      </c>
      <c r="P41" s="28">
        <f t="shared" si="15"/>
        <v>2.2222222222222223</v>
      </c>
      <c r="Q41" s="28">
        <f t="shared" si="16"/>
        <v>15.555555555555557</v>
      </c>
      <c r="R41" s="28">
        <f t="shared" si="17"/>
        <v>7.777777777777779</v>
      </c>
    </row>
    <row r="42" spans="1:18" ht="19.5" customHeight="1">
      <c r="A42" s="20" t="s">
        <v>44</v>
      </c>
      <c r="B42" s="19">
        <v>0</v>
      </c>
      <c r="C42" s="19">
        <v>0</v>
      </c>
      <c r="D42" s="19">
        <f t="shared" si="9"/>
        <v>0</v>
      </c>
      <c r="E42" s="19">
        <v>0</v>
      </c>
      <c r="F42" s="19">
        <v>0</v>
      </c>
      <c r="G42" s="19">
        <f t="shared" si="10"/>
        <v>0</v>
      </c>
      <c r="H42" s="19">
        <f t="shared" si="11"/>
        <v>0</v>
      </c>
      <c r="I42" s="19">
        <v>8</v>
      </c>
      <c r="J42" s="19">
        <v>9</v>
      </c>
      <c r="K42" s="19">
        <f t="shared" si="12"/>
        <v>17</v>
      </c>
      <c r="L42" s="19">
        <f t="shared" si="13"/>
        <v>28.333333333333332</v>
      </c>
      <c r="M42" s="19">
        <v>8</v>
      </c>
      <c r="N42" s="19">
        <v>10</v>
      </c>
      <c r="O42" s="19">
        <f t="shared" si="14"/>
        <v>18</v>
      </c>
      <c r="P42" s="19">
        <f t="shared" si="15"/>
        <v>10</v>
      </c>
      <c r="Q42" s="19">
        <f t="shared" si="16"/>
        <v>38.33333333333333</v>
      </c>
      <c r="R42" s="19">
        <f t="shared" si="17"/>
        <v>19.166666666666664</v>
      </c>
    </row>
    <row r="43" spans="1:18" ht="19.5" customHeight="1">
      <c r="A43" s="34" t="s">
        <v>30</v>
      </c>
      <c r="B43" s="35">
        <v>0</v>
      </c>
      <c r="C43" s="35">
        <v>0</v>
      </c>
      <c r="D43" s="28">
        <f t="shared" si="9"/>
        <v>0</v>
      </c>
      <c r="E43" s="35">
        <v>0</v>
      </c>
      <c r="F43" s="35">
        <v>0</v>
      </c>
      <c r="G43" s="28">
        <f>SUM(E43:F43)</f>
        <v>0</v>
      </c>
      <c r="H43" s="28">
        <f t="shared" si="11"/>
        <v>0</v>
      </c>
      <c r="I43" s="35">
        <v>6</v>
      </c>
      <c r="J43" s="35">
        <v>0</v>
      </c>
      <c r="K43" s="28">
        <f>SUM(I43:J43)</f>
        <v>6</v>
      </c>
      <c r="L43" s="28">
        <f t="shared" si="13"/>
        <v>10</v>
      </c>
      <c r="M43" s="35">
        <v>6</v>
      </c>
      <c r="N43" s="35">
        <v>0</v>
      </c>
      <c r="O43" s="28">
        <f>SUM(M43:N43)</f>
        <v>6</v>
      </c>
      <c r="P43" s="28">
        <f t="shared" si="15"/>
        <v>3.3333333333333335</v>
      </c>
      <c r="Q43" s="28">
        <f>D43+H43+L43+P43</f>
        <v>13.333333333333334</v>
      </c>
      <c r="R43" s="28">
        <f t="shared" si="17"/>
        <v>6.666666666666667</v>
      </c>
    </row>
    <row r="44" spans="1:18" ht="19.5" customHeight="1">
      <c r="A44" s="51" t="s">
        <v>29</v>
      </c>
      <c r="B44" s="52">
        <v>0</v>
      </c>
      <c r="C44" s="52">
        <v>0</v>
      </c>
      <c r="D44" s="52">
        <f t="shared" si="9"/>
        <v>0</v>
      </c>
      <c r="E44" s="52">
        <v>0</v>
      </c>
      <c r="F44" s="52">
        <v>0</v>
      </c>
      <c r="G44" s="52">
        <f t="shared" si="10"/>
        <v>0</v>
      </c>
      <c r="H44" s="52">
        <f t="shared" si="11"/>
        <v>0</v>
      </c>
      <c r="I44" s="52">
        <v>0</v>
      </c>
      <c r="J44" s="52">
        <v>0</v>
      </c>
      <c r="K44" s="52">
        <f t="shared" si="12"/>
        <v>0</v>
      </c>
      <c r="L44" s="52">
        <f t="shared" si="13"/>
        <v>0</v>
      </c>
      <c r="M44" s="52">
        <v>54</v>
      </c>
      <c r="N44" s="52">
        <v>54</v>
      </c>
      <c r="O44" s="52">
        <f t="shared" si="14"/>
        <v>108</v>
      </c>
      <c r="P44" s="52">
        <f t="shared" si="15"/>
        <v>60</v>
      </c>
      <c r="Q44" s="52">
        <f t="shared" si="16"/>
        <v>60</v>
      </c>
      <c r="R44" s="52">
        <f t="shared" si="17"/>
        <v>30</v>
      </c>
    </row>
    <row r="45" spans="1:18" ht="21" customHeight="1">
      <c r="A45" s="60" t="s">
        <v>109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 ht="21" customHeight="1">
      <c r="A46" s="2"/>
      <c r="B46" s="61" t="s">
        <v>1</v>
      </c>
      <c r="C46" s="61"/>
      <c r="D46" s="61"/>
      <c r="E46" s="61"/>
      <c r="F46" s="61"/>
      <c r="G46" s="62"/>
      <c r="H46" s="3" t="s">
        <v>2</v>
      </c>
      <c r="I46" s="61" t="s">
        <v>3</v>
      </c>
      <c r="J46" s="61"/>
      <c r="K46" s="61"/>
      <c r="L46" s="61"/>
      <c r="M46" s="61"/>
      <c r="N46" s="61"/>
      <c r="O46" s="62"/>
      <c r="P46" s="3" t="s">
        <v>4</v>
      </c>
      <c r="Q46" s="3" t="s">
        <v>5</v>
      </c>
      <c r="R46" s="3"/>
    </row>
    <row r="47" spans="1:18" ht="21" customHeight="1">
      <c r="A47" s="2" t="s">
        <v>6</v>
      </c>
      <c r="B47" s="63" t="s">
        <v>7</v>
      </c>
      <c r="C47" s="62"/>
      <c r="D47" s="3" t="s">
        <v>5</v>
      </c>
      <c r="E47" s="63" t="s">
        <v>8</v>
      </c>
      <c r="F47" s="62"/>
      <c r="G47" s="3" t="s">
        <v>5</v>
      </c>
      <c r="H47" s="2" t="s">
        <v>9</v>
      </c>
      <c r="I47" s="63" t="s">
        <v>7</v>
      </c>
      <c r="J47" s="62"/>
      <c r="K47" s="4" t="s">
        <v>5</v>
      </c>
      <c r="L47" s="5" t="s">
        <v>10</v>
      </c>
      <c r="M47" s="63" t="s">
        <v>8</v>
      </c>
      <c r="N47" s="62"/>
      <c r="O47" s="4" t="s">
        <v>5</v>
      </c>
      <c r="P47" s="2" t="s">
        <v>11</v>
      </c>
      <c r="Q47" s="2" t="s">
        <v>7</v>
      </c>
      <c r="R47" s="2" t="s">
        <v>12</v>
      </c>
    </row>
    <row r="48" spans="1:18" ht="21" customHeight="1">
      <c r="A48" s="6"/>
      <c r="B48" s="7" t="s">
        <v>13</v>
      </c>
      <c r="C48" s="8" t="s">
        <v>14</v>
      </c>
      <c r="D48" s="9"/>
      <c r="E48" s="7" t="s">
        <v>13</v>
      </c>
      <c r="F48" s="8" t="s">
        <v>14</v>
      </c>
      <c r="G48" s="9"/>
      <c r="H48" s="9" t="s">
        <v>7</v>
      </c>
      <c r="I48" s="7" t="s">
        <v>13</v>
      </c>
      <c r="J48" s="8" t="s">
        <v>14</v>
      </c>
      <c r="K48" s="9"/>
      <c r="L48" s="9" t="s">
        <v>15</v>
      </c>
      <c r="M48" s="7" t="s">
        <v>13</v>
      </c>
      <c r="N48" s="8" t="s">
        <v>14</v>
      </c>
      <c r="O48" s="9"/>
      <c r="P48" s="10" t="s">
        <v>15</v>
      </c>
      <c r="Q48" s="10" t="s">
        <v>15</v>
      </c>
      <c r="R48" s="10"/>
    </row>
    <row r="49" spans="1:18" ht="21" customHeight="1">
      <c r="A49" s="46" t="s">
        <v>115</v>
      </c>
      <c r="B49" s="53">
        <f>SUM(B50:B52)</f>
        <v>0</v>
      </c>
      <c r="C49" s="53">
        <f aca="true" t="shared" si="18" ref="C49:R49">SUM(C50:C52)</f>
        <v>0</v>
      </c>
      <c r="D49" s="53">
        <f t="shared" si="18"/>
        <v>0</v>
      </c>
      <c r="E49" s="53">
        <f t="shared" si="18"/>
        <v>0</v>
      </c>
      <c r="F49" s="53">
        <f t="shared" si="18"/>
        <v>0</v>
      </c>
      <c r="G49" s="53">
        <f t="shared" si="18"/>
        <v>0</v>
      </c>
      <c r="H49" s="53">
        <f t="shared" si="18"/>
        <v>0</v>
      </c>
      <c r="I49" s="53">
        <f t="shared" si="18"/>
        <v>81</v>
      </c>
      <c r="J49" s="53">
        <f t="shared" si="18"/>
        <v>83</v>
      </c>
      <c r="K49" s="53">
        <f t="shared" si="18"/>
        <v>164</v>
      </c>
      <c r="L49" s="53">
        <f t="shared" si="18"/>
        <v>273.3333333333333</v>
      </c>
      <c r="M49" s="53">
        <f t="shared" si="18"/>
        <v>18</v>
      </c>
      <c r="N49" s="53">
        <f t="shared" si="18"/>
        <v>32</v>
      </c>
      <c r="O49" s="53">
        <f t="shared" si="18"/>
        <v>50</v>
      </c>
      <c r="P49" s="53">
        <f t="shared" si="18"/>
        <v>27.777777777777775</v>
      </c>
      <c r="Q49" s="53">
        <f t="shared" si="18"/>
        <v>301.1111111111111</v>
      </c>
      <c r="R49" s="53">
        <f t="shared" si="18"/>
        <v>150.55555555555554</v>
      </c>
    </row>
    <row r="50" spans="1:18" ht="21" customHeight="1">
      <c r="A50" s="20" t="s">
        <v>46</v>
      </c>
      <c r="B50" s="19">
        <v>0</v>
      </c>
      <c r="C50" s="19">
        <v>0</v>
      </c>
      <c r="D50" s="19">
        <f>SUM(B50:C50)</f>
        <v>0</v>
      </c>
      <c r="E50" s="19">
        <v>0</v>
      </c>
      <c r="F50" s="19">
        <v>0</v>
      </c>
      <c r="G50" s="19">
        <f>SUM(E50:F50)</f>
        <v>0</v>
      </c>
      <c r="H50" s="19">
        <f>G50/3</f>
        <v>0</v>
      </c>
      <c r="I50" s="19">
        <v>77</v>
      </c>
      <c r="J50" s="19">
        <v>81</v>
      </c>
      <c r="K50" s="19">
        <f>SUM(I50:J50)</f>
        <v>158</v>
      </c>
      <c r="L50" s="19">
        <f>K50*10/6</f>
        <v>263.3333333333333</v>
      </c>
      <c r="M50" s="19">
        <v>14</v>
      </c>
      <c r="N50" s="19">
        <v>30</v>
      </c>
      <c r="O50" s="19">
        <f>SUM(M50:N50)</f>
        <v>44</v>
      </c>
      <c r="P50" s="19">
        <f>O50*10/18</f>
        <v>24.444444444444443</v>
      </c>
      <c r="Q50" s="19">
        <f>D50+H50+L50+P50</f>
        <v>287.77777777777777</v>
      </c>
      <c r="R50" s="19">
        <f>Q50/2</f>
        <v>143.88888888888889</v>
      </c>
    </row>
    <row r="51" spans="1:18" ht="21" customHeight="1">
      <c r="A51" s="34" t="s">
        <v>30</v>
      </c>
      <c r="B51" s="35">
        <v>0</v>
      </c>
      <c r="C51" s="35">
        <v>0</v>
      </c>
      <c r="D51" s="35">
        <f>SUM(B51:C51)</f>
        <v>0</v>
      </c>
      <c r="E51" s="35">
        <v>0</v>
      </c>
      <c r="F51" s="35">
        <v>0</v>
      </c>
      <c r="G51" s="35">
        <f>SUM(E51:F51)</f>
        <v>0</v>
      </c>
      <c r="H51" s="35">
        <f>G51/3</f>
        <v>0</v>
      </c>
      <c r="I51" s="35">
        <v>4</v>
      </c>
      <c r="J51" s="35">
        <v>2</v>
      </c>
      <c r="K51" s="35">
        <f>SUM(I51:J51)</f>
        <v>6</v>
      </c>
      <c r="L51" s="35">
        <f>K51*10/6</f>
        <v>10</v>
      </c>
      <c r="M51" s="35">
        <v>4</v>
      </c>
      <c r="N51" s="35">
        <v>2</v>
      </c>
      <c r="O51" s="35">
        <f>SUM(M51:N51)</f>
        <v>6</v>
      </c>
      <c r="P51" s="35">
        <f>O51*10/18</f>
        <v>3.3333333333333335</v>
      </c>
      <c r="Q51" s="35">
        <f>D51+H51+L51+P51</f>
        <v>13.333333333333334</v>
      </c>
      <c r="R51" s="35">
        <f>Q51/2</f>
        <v>6.666666666666667</v>
      </c>
    </row>
    <row r="52" spans="1:18" ht="21" customHeight="1">
      <c r="A52" s="17" t="s">
        <v>110</v>
      </c>
      <c r="B52" s="33">
        <v>0</v>
      </c>
      <c r="C52" s="33">
        <v>0</v>
      </c>
      <c r="D52" s="33">
        <f>SUM(B52:C52)</f>
        <v>0</v>
      </c>
      <c r="E52" s="33">
        <v>0</v>
      </c>
      <c r="F52" s="33">
        <v>0</v>
      </c>
      <c r="G52" s="33">
        <f>SUM(E52:F52)</f>
        <v>0</v>
      </c>
      <c r="H52" s="33">
        <f>G52/3</f>
        <v>0</v>
      </c>
      <c r="I52" s="33">
        <v>0</v>
      </c>
      <c r="J52" s="33">
        <v>0</v>
      </c>
      <c r="K52" s="33">
        <f>SUM(I52:J52)</f>
        <v>0</v>
      </c>
      <c r="L52" s="33">
        <f>K52*10/6</f>
        <v>0</v>
      </c>
      <c r="M52" s="33">
        <v>0</v>
      </c>
      <c r="N52" s="33">
        <v>0</v>
      </c>
      <c r="O52" s="33">
        <f>SUM(M52:N52)</f>
        <v>0</v>
      </c>
      <c r="P52" s="33">
        <f>O52*10/18</f>
        <v>0</v>
      </c>
      <c r="Q52" s="33">
        <f>D52+H52+L52+P52</f>
        <v>0</v>
      </c>
      <c r="R52" s="33">
        <f>Q52/2</f>
        <v>0</v>
      </c>
    </row>
    <row r="53" spans="1:18" ht="21" customHeight="1">
      <c r="A53" s="36" t="s">
        <v>111</v>
      </c>
      <c r="B53" s="37">
        <v>0</v>
      </c>
      <c r="C53" s="37">
        <v>0</v>
      </c>
      <c r="D53" s="37">
        <f>SUM(B53:C53)</f>
        <v>0</v>
      </c>
      <c r="E53" s="37">
        <v>0</v>
      </c>
      <c r="F53" s="37">
        <v>0</v>
      </c>
      <c r="G53" s="37">
        <f>SUM(E53:F53)</f>
        <v>0</v>
      </c>
      <c r="H53" s="37">
        <f>G53/3</f>
        <v>0</v>
      </c>
      <c r="I53" s="37">
        <v>0</v>
      </c>
      <c r="J53" s="37">
        <v>0</v>
      </c>
      <c r="K53" s="37">
        <f>SUM(I53:J53)</f>
        <v>0</v>
      </c>
      <c r="L53" s="37">
        <f>K53*10/6</f>
        <v>0</v>
      </c>
      <c r="M53" s="37">
        <v>6</v>
      </c>
      <c r="N53" s="37">
        <v>6</v>
      </c>
      <c r="O53" s="37">
        <f>SUM(M53:N53)</f>
        <v>12</v>
      </c>
      <c r="P53" s="37">
        <f>O53*10/18</f>
        <v>6.666666666666667</v>
      </c>
      <c r="Q53" s="37">
        <f>D53+H53+L53+P53</f>
        <v>6.666666666666667</v>
      </c>
      <c r="R53" s="37">
        <f>Q53/2</f>
        <v>3.3333333333333335</v>
      </c>
    </row>
    <row r="54" spans="1:18" ht="21" customHeight="1">
      <c r="A54" s="21" t="s">
        <v>47</v>
      </c>
      <c r="B54" s="50">
        <f aca="true" t="shared" si="19" ref="B54:R54">B55</f>
        <v>57</v>
      </c>
      <c r="C54" s="50">
        <f t="shared" si="19"/>
        <v>54</v>
      </c>
      <c r="D54" s="50">
        <f t="shared" si="19"/>
        <v>111</v>
      </c>
      <c r="E54" s="50">
        <f t="shared" si="19"/>
        <v>0</v>
      </c>
      <c r="F54" s="50">
        <f t="shared" si="19"/>
        <v>4</v>
      </c>
      <c r="G54" s="50">
        <f t="shared" si="19"/>
        <v>4</v>
      </c>
      <c r="H54" s="50">
        <f t="shared" si="19"/>
        <v>1.3333333333333333</v>
      </c>
      <c r="I54" s="50">
        <f t="shared" si="19"/>
        <v>0</v>
      </c>
      <c r="J54" s="50">
        <f t="shared" si="19"/>
        <v>0</v>
      </c>
      <c r="K54" s="50">
        <f t="shared" si="19"/>
        <v>0</v>
      </c>
      <c r="L54" s="50">
        <f t="shared" si="19"/>
        <v>0</v>
      </c>
      <c r="M54" s="50">
        <f t="shared" si="19"/>
        <v>0</v>
      </c>
      <c r="N54" s="50">
        <f t="shared" si="19"/>
        <v>0</v>
      </c>
      <c r="O54" s="50">
        <f t="shared" si="19"/>
        <v>0</v>
      </c>
      <c r="P54" s="50">
        <f t="shared" si="19"/>
        <v>0</v>
      </c>
      <c r="Q54" s="50">
        <f t="shared" si="19"/>
        <v>112.33333333333333</v>
      </c>
      <c r="R54" s="50">
        <f t="shared" si="19"/>
        <v>56.166666666666664</v>
      </c>
    </row>
    <row r="55" spans="1:18" ht="21" customHeight="1">
      <c r="A55" s="20" t="s">
        <v>48</v>
      </c>
      <c r="B55" s="19">
        <v>57</v>
      </c>
      <c r="C55" s="19">
        <v>54</v>
      </c>
      <c r="D55" s="19">
        <f>SUM(B55:C55)</f>
        <v>111</v>
      </c>
      <c r="E55" s="19">
        <v>0</v>
      </c>
      <c r="F55" s="19">
        <v>4</v>
      </c>
      <c r="G55" s="19">
        <f>SUM(E55:F55)</f>
        <v>4</v>
      </c>
      <c r="H55" s="19">
        <f>G55/3</f>
        <v>1.3333333333333333</v>
      </c>
      <c r="I55" s="19">
        <v>0</v>
      </c>
      <c r="J55" s="19">
        <v>0</v>
      </c>
      <c r="K55" s="19">
        <f>SUM(I55:J55)</f>
        <v>0</v>
      </c>
      <c r="L55" s="19">
        <f>K55*10/6</f>
        <v>0</v>
      </c>
      <c r="M55" s="19">
        <v>0</v>
      </c>
      <c r="N55" s="19">
        <v>0</v>
      </c>
      <c r="O55" s="19">
        <f>SUM(M55:N55)</f>
        <v>0</v>
      </c>
      <c r="P55" s="19">
        <f>O55*10/18</f>
        <v>0</v>
      </c>
      <c r="Q55" s="19">
        <f>D55+H55+L55+P55</f>
        <v>112.33333333333333</v>
      </c>
      <c r="R55" s="19">
        <f>Q55/2</f>
        <v>56.166666666666664</v>
      </c>
    </row>
    <row r="56" spans="1:18" ht="21" customHeight="1">
      <c r="A56" s="21" t="s">
        <v>49</v>
      </c>
      <c r="B56" s="22">
        <f aca="true" t="shared" si="20" ref="B56:R56">SUM(B57:B59)</f>
        <v>2</v>
      </c>
      <c r="C56" s="22">
        <f t="shared" si="20"/>
        <v>4</v>
      </c>
      <c r="D56" s="22">
        <f t="shared" si="20"/>
        <v>6</v>
      </c>
      <c r="E56" s="22">
        <f t="shared" si="20"/>
        <v>0</v>
      </c>
      <c r="F56" s="22">
        <f t="shared" si="20"/>
        <v>0</v>
      </c>
      <c r="G56" s="22">
        <f t="shared" si="20"/>
        <v>0</v>
      </c>
      <c r="H56" s="22">
        <f t="shared" si="20"/>
        <v>0</v>
      </c>
      <c r="I56" s="22">
        <f t="shared" si="20"/>
        <v>0</v>
      </c>
      <c r="J56" s="22">
        <f t="shared" si="20"/>
        <v>0</v>
      </c>
      <c r="K56" s="22">
        <f t="shared" si="20"/>
        <v>0</v>
      </c>
      <c r="L56" s="22">
        <f t="shared" si="20"/>
        <v>0</v>
      </c>
      <c r="M56" s="22">
        <f t="shared" si="20"/>
        <v>0</v>
      </c>
      <c r="N56" s="22">
        <f t="shared" si="20"/>
        <v>0</v>
      </c>
      <c r="O56" s="22">
        <f t="shared" si="20"/>
        <v>0</v>
      </c>
      <c r="P56" s="22">
        <f t="shared" si="20"/>
        <v>0</v>
      </c>
      <c r="Q56" s="22">
        <f t="shared" si="20"/>
        <v>6</v>
      </c>
      <c r="R56" s="22">
        <f t="shared" si="20"/>
        <v>3</v>
      </c>
    </row>
    <row r="57" spans="1:18" ht="21" customHeight="1">
      <c r="A57" s="20" t="s">
        <v>50</v>
      </c>
      <c r="B57" s="19">
        <v>0</v>
      </c>
      <c r="C57" s="19">
        <v>4</v>
      </c>
      <c r="D57" s="19">
        <f>SUM(B57:C57)</f>
        <v>4</v>
      </c>
      <c r="E57" s="19">
        <v>0</v>
      </c>
      <c r="F57" s="19">
        <v>0</v>
      </c>
      <c r="G57" s="19">
        <f>SUM(E57:F57)</f>
        <v>0</v>
      </c>
      <c r="H57" s="19">
        <f>G57/3</f>
        <v>0</v>
      </c>
      <c r="I57" s="19">
        <v>0</v>
      </c>
      <c r="J57" s="19">
        <v>0</v>
      </c>
      <c r="K57" s="19">
        <f>SUM(I57:J57)</f>
        <v>0</v>
      </c>
      <c r="L57" s="19">
        <f>K57*10/6</f>
        <v>0</v>
      </c>
      <c r="M57" s="19">
        <v>0</v>
      </c>
      <c r="N57" s="19">
        <v>0</v>
      </c>
      <c r="O57" s="19">
        <f>SUM(M57:N57)</f>
        <v>0</v>
      </c>
      <c r="P57" s="19">
        <f>O57*10/18</f>
        <v>0</v>
      </c>
      <c r="Q57" s="19">
        <f>D57+H57+L57+P57</f>
        <v>4</v>
      </c>
      <c r="R57" s="19">
        <f>Q57/2</f>
        <v>2</v>
      </c>
    </row>
    <row r="58" spans="1:18" ht="21" customHeight="1">
      <c r="A58" s="20" t="s">
        <v>51</v>
      </c>
      <c r="B58" s="19">
        <v>1</v>
      </c>
      <c r="C58" s="19">
        <v>0</v>
      </c>
      <c r="D58" s="19">
        <f>SUM(B58:C58)</f>
        <v>1</v>
      </c>
      <c r="E58" s="19">
        <v>0</v>
      </c>
      <c r="F58" s="19">
        <v>0</v>
      </c>
      <c r="G58" s="19">
        <f>SUM(E58:F58)</f>
        <v>0</v>
      </c>
      <c r="H58" s="19">
        <f>G58/3</f>
        <v>0</v>
      </c>
      <c r="I58" s="19">
        <v>0</v>
      </c>
      <c r="J58" s="19">
        <v>0</v>
      </c>
      <c r="K58" s="19">
        <f>SUM(I58:J58)</f>
        <v>0</v>
      </c>
      <c r="L58" s="19">
        <f>K58*10/6</f>
        <v>0</v>
      </c>
      <c r="M58" s="19">
        <v>0</v>
      </c>
      <c r="N58" s="19">
        <v>0</v>
      </c>
      <c r="O58" s="19">
        <f>SUM(M58:N58)</f>
        <v>0</v>
      </c>
      <c r="P58" s="19">
        <f>O58*10/18</f>
        <v>0</v>
      </c>
      <c r="Q58" s="19">
        <f>D58+H58+L58+P58</f>
        <v>1</v>
      </c>
      <c r="R58" s="19">
        <f>Q58/2</f>
        <v>0.5</v>
      </c>
    </row>
    <row r="59" spans="1:18" ht="21" customHeight="1">
      <c r="A59" s="40" t="s">
        <v>53</v>
      </c>
      <c r="B59" s="41">
        <v>1</v>
      </c>
      <c r="C59" s="41">
        <v>0</v>
      </c>
      <c r="D59" s="19">
        <f>SUM(B59:C59)</f>
        <v>1</v>
      </c>
      <c r="E59" s="41">
        <v>0</v>
      </c>
      <c r="F59" s="41">
        <v>0</v>
      </c>
      <c r="G59" s="19">
        <f>SUM(E59:F59)</f>
        <v>0</v>
      </c>
      <c r="H59" s="19">
        <f>G59/3</f>
        <v>0</v>
      </c>
      <c r="I59" s="19">
        <v>0</v>
      </c>
      <c r="J59" s="19">
        <v>0</v>
      </c>
      <c r="K59" s="19">
        <f>SUM(I59:J59)</f>
        <v>0</v>
      </c>
      <c r="L59" s="19">
        <f>K59*10/6</f>
        <v>0</v>
      </c>
      <c r="M59" s="19">
        <v>0</v>
      </c>
      <c r="N59" s="19">
        <v>0</v>
      </c>
      <c r="O59" s="19">
        <f>SUM(M59:N59)</f>
        <v>0</v>
      </c>
      <c r="P59" s="19">
        <f>O59*10/18</f>
        <v>0</v>
      </c>
      <c r="Q59" s="19">
        <f>D59+H59+L59+P59</f>
        <v>1</v>
      </c>
      <c r="R59" s="19">
        <f>Q59/2</f>
        <v>0.5</v>
      </c>
    </row>
    <row r="60" spans="1:18" ht="21" customHeight="1">
      <c r="A60" s="21" t="s">
        <v>54</v>
      </c>
      <c r="B60" s="22">
        <f aca="true" t="shared" si="21" ref="B60:R60">B61+B71+B73+B80</f>
        <v>90.5</v>
      </c>
      <c r="C60" s="22">
        <f t="shared" si="21"/>
        <v>75</v>
      </c>
      <c r="D60" s="22">
        <f t="shared" si="21"/>
        <v>165.5</v>
      </c>
      <c r="E60" s="22">
        <f t="shared" si="21"/>
        <v>16</v>
      </c>
      <c r="F60" s="22">
        <f t="shared" si="21"/>
        <v>16</v>
      </c>
      <c r="G60" s="22">
        <f t="shared" si="21"/>
        <v>32</v>
      </c>
      <c r="H60" s="22">
        <f t="shared" si="21"/>
        <v>10.666666666666668</v>
      </c>
      <c r="I60" s="22">
        <f t="shared" si="21"/>
        <v>64</v>
      </c>
      <c r="J60" s="22">
        <f t="shared" si="21"/>
        <v>18</v>
      </c>
      <c r="K60" s="22">
        <f t="shared" si="21"/>
        <v>82</v>
      </c>
      <c r="L60" s="22">
        <f t="shared" si="21"/>
        <v>136.66666666666669</v>
      </c>
      <c r="M60" s="22">
        <f t="shared" si="21"/>
        <v>22</v>
      </c>
      <c r="N60" s="22">
        <f t="shared" si="21"/>
        <v>6</v>
      </c>
      <c r="O60" s="22">
        <f t="shared" si="21"/>
        <v>28</v>
      </c>
      <c r="P60" s="22">
        <f t="shared" si="21"/>
        <v>15.555555555555555</v>
      </c>
      <c r="Q60" s="22">
        <f t="shared" si="21"/>
        <v>328.3888888888889</v>
      </c>
      <c r="R60" s="22">
        <f t="shared" si="21"/>
        <v>164.19444444444446</v>
      </c>
    </row>
    <row r="61" spans="1:18" ht="21" customHeight="1">
      <c r="A61" s="15" t="s">
        <v>57</v>
      </c>
      <c r="B61" s="24">
        <f aca="true" t="shared" si="22" ref="B61:R61">SUM(B62:B66)</f>
        <v>79.5</v>
      </c>
      <c r="C61" s="24">
        <f t="shared" si="22"/>
        <v>66</v>
      </c>
      <c r="D61" s="24">
        <f t="shared" si="22"/>
        <v>145.5</v>
      </c>
      <c r="E61" s="24">
        <f t="shared" si="22"/>
        <v>12</v>
      </c>
      <c r="F61" s="24">
        <f t="shared" si="22"/>
        <v>16</v>
      </c>
      <c r="G61" s="24">
        <f t="shared" si="22"/>
        <v>28</v>
      </c>
      <c r="H61" s="24">
        <f t="shared" si="22"/>
        <v>9.333333333333334</v>
      </c>
      <c r="I61" s="24">
        <f t="shared" si="22"/>
        <v>20</v>
      </c>
      <c r="J61" s="24">
        <f t="shared" si="22"/>
        <v>0</v>
      </c>
      <c r="K61" s="24">
        <f t="shared" si="22"/>
        <v>20</v>
      </c>
      <c r="L61" s="24">
        <f t="shared" si="22"/>
        <v>33.333333333333336</v>
      </c>
      <c r="M61" s="24">
        <f t="shared" si="22"/>
        <v>10</v>
      </c>
      <c r="N61" s="24">
        <f t="shared" si="22"/>
        <v>0</v>
      </c>
      <c r="O61" s="24">
        <f t="shared" si="22"/>
        <v>10</v>
      </c>
      <c r="P61" s="24">
        <f t="shared" si="22"/>
        <v>5.555555555555555</v>
      </c>
      <c r="Q61" s="24">
        <f t="shared" si="22"/>
        <v>193.72222222222223</v>
      </c>
      <c r="R61" s="24">
        <f t="shared" si="22"/>
        <v>96.86111111111111</v>
      </c>
    </row>
    <row r="62" spans="1:18" ht="21" customHeight="1">
      <c r="A62" s="20" t="s">
        <v>58</v>
      </c>
      <c r="B62" s="19">
        <v>10.75</v>
      </c>
      <c r="C62" s="19">
        <v>2</v>
      </c>
      <c r="D62" s="19">
        <f>SUM(B62:C62)</f>
        <v>12.75</v>
      </c>
      <c r="E62" s="19">
        <v>0</v>
      </c>
      <c r="F62" s="19">
        <v>0</v>
      </c>
      <c r="G62" s="19">
        <f>SUM(E62:F62)</f>
        <v>0</v>
      </c>
      <c r="H62" s="19">
        <f>G62/3</f>
        <v>0</v>
      </c>
      <c r="I62" s="19">
        <v>0</v>
      </c>
      <c r="J62" s="19">
        <v>0</v>
      </c>
      <c r="K62" s="19">
        <f>SUM(I62:J62)</f>
        <v>0</v>
      </c>
      <c r="L62" s="19">
        <f>K62*10/6</f>
        <v>0</v>
      </c>
      <c r="M62" s="19">
        <v>0</v>
      </c>
      <c r="N62" s="19">
        <v>0</v>
      </c>
      <c r="O62" s="19">
        <f>SUM(M62:N62)</f>
        <v>0</v>
      </c>
      <c r="P62" s="19">
        <f>O62*10/18</f>
        <v>0</v>
      </c>
      <c r="Q62" s="19">
        <f>D62+H62+L62+P62</f>
        <v>12.75</v>
      </c>
      <c r="R62" s="19">
        <f>Q62/2</f>
        <v>6.375</v>
      </c>
    </row>
    <row r="63" spans="1:18" ht="21" customHeight="1">
      <c r="A63" s="20" t="s">
        <v>59</v>
      </c>
      <c r="B63" s="19">
        <v>2.25</v>
      </c>
      <c r="C63" s="19">
        <v>0</v>
      </c>
      <c r="D63" s="19">
        <f>SUM(B63:C63)</f>
        <v>2.25</v>
      </c>
      <c r="E63" s="19">
        <v>0</v>
      </c>
      <c r="F63" s="19">
        <v>0</v>
      </c>
      <c r="G63" s="19">
        <f>SUM(E63:F63)</f>
        <v>0</v>
      </c>
      <c r="H63" s="19">
        <f>G63/3</f>
        <v>0</v>
      </c>
      <c r="I63" s="19">
        <v>0</v>
      </c>
      <c r="J63" s="19">
        <v>0</v>
      </c>
      <c r="K63" s="19">
        <f>SUM(I63:J63)</f>
        <v>0</v>
      </c>
      <c r="L63" s="19">
        <f>K63*10/6</f>
        <v>0</v>
      </c>
      <c r="M63" s="19">
        <v>0</v>
      </c>
      <c r="N63" s="19">
        <v>0</v>
      </c>
      <c r="O63" s="19">
        <f>SUM(M63:N63)</f>
        <v>0</v>
      </c>
      <c r="P63" s="19">
        <f>O63*10/18</f>
        <v>0</v>
      </c>
      <c r="Q63" s="19">
        <f>D63+H63+L63+P63</f>
        <v>2.25</v>
      </c>
      <c r="R63" s="19">
        <f>Q63/2</f>
        <v>1.125</v>
      </c>
    </row>
    <row r="64" spans="1:18" ht="21" customHeight="1">
      <c r="A64" s="20" t="s">
        <v>61</v>
      </c>
      <c r="B64" s="19">
        <v>0.5</v>
      </c>
      <c r="C64" s="19">
        <v>0</v>
      </c>
      <c r="D64" s="19">
        <f>SUM(B64:C64)</f>
        <v>0.5</v>
      </c>
      <c r="E64" s="19">
        <v>0</v>
      </c>
      <c r="F64" s="19">
        <v>0</v>
      </c>
      <c r="G64" s="19">
        <f>SUM(E64:F64)</f>
        <v>0</v>
      </c>
      <c r="H64" s="19">
        <f>G64/3</f>
        <v>0</v>
      </c>
      <c r="I64" s="19">
        <v>0</v>
      </c>
      <c r="J64" s="19">
        <v>0</v>
      </c>
      <c r="K64" s="19">
        <f>SUM(I64:J64)</f>
        <v>0</v>
      </c>
      <c r="L64" s="19">
        <f>K64*10/6</f>
        <v>0</v>
      </c>
      <c r="M64" s="19">
        <v>0</v>
      </c>
      <c r="N64" s="19">
        <v>0</v>
      </c>
      <c r="O64" s="19">
        <f>SUM(M64:N64)</f>
        <v>0</v>
      </c>
      <c r="P64" s="19">
        <f>O64*10/18</f>
        <v>0</v>
      </c>
      <c r="Q64" s="19">
        <f>D64+H64+L64+P64</f>
        <v>0.5</v>
      </c>
      <c r="R64" s="19">
        <f>Q64/2</f>
        <v>0.25</v>
      </c>
    </row>
    <row r="65" spans="1:18" ht="21" customHeight="1">
      <c r="A65" s="29" t="s">
        <v>62</v>
      </c>
      <c r="B65" s="30">
        <v>18</v>
      </c>
      <c r="C65" s="30">
        <v>16</v>
      </c>
      <c r="D65" s="19">
        <f>SUM(B65:C65)</f>
        <v>34</v>
      </c>
      <c r="E65" s="30">
        <v>0</v>
      </c>
      <c r="F65" s="30">
        <v>4</v>
      </c>
      <c r="G65" s="19">
        <f>SUM(E65:F65)</f>
        <v>4</v>
      </c>
      <c r="H65" s="19">
        <f>G65/3</f>
        <v>1.3333333333333333</v>
      </c>
      <c r="I65" s="30">
        <v>0</v>
      </c>
      <c r="J65" s="30">
        <v>0</v>
      </c>
      <c r="K65" s="19">
        <f>SUM(I65:J65)</f>
        <v>0</v>
      </c>
      <c r="L65" s="19">
        <f>K65*10/6</f>
        <v>0</v>
      </c>
      <c r="M65" s="30">
        <v>0</v>
      </c>
      <c r="N65" s="30">
        <v>0</v>
      </c>
      <c r="O65" s="19">
        <f>SUM(M65:N65)</f>
        <v>0</v>
      </c>
      <c r="P65" s="19">
        <f>O65*10/18</f>
        <v>0</v>
      </c>
      <c r="Q65" s="19">
        <f>D65+H65+L65+P65</f>
        <v>35.333333333333336</v>
      </c>
      <c r="R65" s="19">
        <f>Q65/2</f>
        <v>17.666666666666668</v>
      </c>
    </row>
    <row r="66" spans="1:18" ht="21" customHeight="1">
      <c r="A66" s="43" t="s">
        <v>64</v>
      </c>
      <c r="B66" s="44">
        <v>48</v>
      </c>
      <c r="C66" s="44">
        <v>48</v>
      </c>
      <c r="D66" s="44">
        <f>SUM(B66:C66)</f>
        <v>96</v>
      </c>
      <c r="E66" s="44">
        <v>12</v>
      </c>
      <c r="F66" s="44">
        <v>12</v>
      </c>
      <c r="G66" s="44">
        <f>SUM(E66:F66)</f>
        <v>24</v>
      </c>
      <c r="H66" s="44">
        <f>G66/3</f>
        <v>8</v>
      </c>
      <c r="I66" s="44">
        <v>20</v>
      </c>
      <c r="J66" s="44">
        <v>0</v>
      </c>
      <c r="K66" s="44">
        <f>SUM(I66:J66)</f>
        <v>20</v>
      </c>
      <c r="L66" s="44">
        <f>K66*10/6</f>
        <v>33.333333333333336</v>
      </c>
      <c r="M66" s="44">
        <v>10</v>
      </c>
      <c r="N66" s="44">
        <v>0</v>
      </c>
      <c r="O66" s="44">
        <f>SUM(M66:N66)</f>
        <v>10</v>
      </c>
      <c r="P66" s="44">
        <f>O66*10/18</f>
        <v>5.555555555555555</v>
      </c>
      <c r="Q66" s="44">
        <f>D66+H66+L66+P66</f>
        <v>142.88888888888889</v>
      </c>
      <c r="R66" s="44">
        <f>Q66/2</f>
        <v>71.44444444444444</v>
      </c>
    </row>
    <row r="67" spans="1:18" ht="21" customHeight="1">
      <c r="A67" s="60" t="s">
        <v>109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 ht="21" customHeight="1">
      <c r="A68" s="2"/>
      <c r="B68" s="61" t="s">
        <v>1</v>
      </c>
      <c r="C68" s="61"/>
      <c r="D68" s="61"/>
      <c r="E68" s="61"/>
      <c r="F68" s="61"/>
      <c r="G68" s="62"/>
      <c r="H68" s="3" t="s">
        <v>2</v>
      </c>
      <c r="I68" s="61" t="s">
        <v>3</v>
      </c>
      <c r="J68" s="61"/>
      <c r="K68" s="61"/>
      <c r="L68" s="61"/>
      <c r="M68" s="61"/>
      <c r="N68" s="61"/>
      <c r="O68" s="62"/>
      <c r="P68" s="3" t="s">
        <v>4</v>
      </c>
      <c r="Q68" s="3" t="s">
        <v>5</v>
      </c>
      <c r="R68" s="3"/>
    </row>
    <row r="69" spans="1:18" ht="21" customHeight="1">
      <c r="A69" s="2" t="s">
        <v>6</v>
      </c>
      <c r="B69" s="63" t="s">
        <v>7</v>
      </c>
      <c r="C69" s="62"/>
      <c r="D69" s="3" t="s">
        <v>5</v>
      </c>
      <c r="E69" s="63" t="s">
        <v>8</v>
      </c>
      <c r="F69" s="62"/>
      <c r="G69" s="3" t="s">
        <v>5</v>
      </c>
      <c r="H69" s="2" t="s">
        <v>9</v>
      </c>
      <c r="I69" s="63" t="s">
        <v>7</v>
      </c>
      <c r="J69" s="62"/>
      <c r="K69" s="4" t="s">
        <v>5</v>
      </c>
      <c r="L69" s="5" t="s">
        <v>10</v>
      </c>
      <c r="M69" s="63" t="s">
        <v>8</v>
      </c>
      <c r="N69" s="62"/>
      <c r="O69" s="4" t="s">
        <v>5</v>
      </c>
      <c r="P69" s="2" t="s">
        <v>11</v>
      </c>
      <c r="Q69" s="2" t="s">
        <v>7</v>
      </c>
      <c r="R69" s="2" t="s">
        <v>12</v>
      </c>
    </row>
    <row r="70" spans="1:18" ht="21" customHeight="1">
      <c r="A70" s="6"/>
      <c r="B70" s="7" t="s">
        <v>13</v>
      </c>
      <c r="C70" s="8" t="s">
        <v>14</v>
      </c>
      <c r="D70" s="9"/>
      <c r="E70" s="7" t="s">
        <v>13</v>
      </c>
      <c r="F70" s="8" t="s">
        <v>14</v>
      </c>
      <c r="G70" s="9"/>
      <c r="H70" s="9" t="s">
        <v>7</v>
      </c>
      <c r="I70" s="7" t="s">
        <v>13</v>
      </c>
      <c r="J70" s="8" t="s">
        <v>14</v>
      </c>
      <c r="K70" s="9"/>
      <c r="L70" s="9" t="s">
        <v>15</v>
      </c>
      <c r="M70" s="7" t="s">
        <v>13</v>
      </c>
      <c r="N70" s="8" t="s">
        <v>14</v>
      </c>
      <c r="O70" s="9"/>
      <c r="P70" s="10" t="s">
        <v>15</v>
      </c>
      <c r="Q70" s="10" t="s">
        <v>15</v>
      </c>
      <c r="R70" s="10"/>
    </row>
    <row r="71" spans="1:18" ht="21.75" customHeight="1">
      <c r="A71" s="46" t="s">
        <v>114</v>
      </c>
      <c r="B71" s="47">
        <f aca="true" t="shared" si="23" ref="B71:R71">B72</f>
        <v>4</v>
      </c>
      <c r="C71" s="47">
        <f t="shared" si="23"/>
        <v>0</v>
      </c>
      <c r="D71" s="47">
        <f t="shared" si="23"/>
        <v>4</v>
      </c>
      <c r="E71" s="47">
        <f t="shared" si="23"/>
        <v>0</v>
      </c>
      <c r="F71" s="47">
        <f t="shared" si="23"/>
        <v>0</v>
      </c>
      <c r="G71" s="47">
        <f t="shared" si="23"/>
        <v>0</v>
      </c>
      <c r="H71" s="47">
        <f t="shared" si="23"/>
        <v>0</v>
      </c>
      <c r="I71" s="47">
        <f t="shared" si="23"/>
        <v>0</v>
      </c>
      <c r="J71" s="47">
        <f t="shared" si="23"/>
        <v>0</v>
      </c>
      <c r="K71" s="47">
        <f t="shared" si="23"/>
        <v>0</v>
      </c>
      <c r="L71" s="47">
        <f t="shared" si="23"/>
        <v>0</v>
      </c>
      <c r="M71" s="47">
        <f t="shared" si="23"/>
        <v>0</v>
      </c>
      <c r="N71" s="47">
        <f t="shared" si="23"/>
        <v>0</v>
      </c>
      <c r="O71" s="47">
        <f t="shared" si="23"/>
        <v>0</v>
      </c>
      <c r="P71" s="47">
        <f t="shared" si="23"/>
        <v>0</v>
      </c>
      <c r="Q71" s="47">
        <f t="shared" si="23"/>
        <v>4</v>
      </c>
      <c r="R71" s="47">
        <f t="shared" si="23"/>
        <v>2</v>
      </c>
    </row>
    <row r="72" spans="1:18" ht="21.75" customHeight="1">
      <c r="A72" s="29" t="s">
        <v>66</v>
      </c>
      <c r="B72" s="30">
        <v>4</v>
      </c>
      <c r="C72" s="30">
        <v>0</v>
      </c>
      <c r="D72" s="30">
        <f>SUM(B72:C72)</f>
        <v>4</v>
      </c>
      <c r="E72" s="30">
        <v>0</v>
      </c>
      <c r="F72" s="30">
        <v>0</v>
      </c>
      <c r="G72" s="30">
        <f>SUM(E72:F72)</f>
        <v>0</v>
      </c>
      <c r="H72" s="30">
        <f>G72/3</f>
        <v>0</v>
      </c>
      <c r="I72" s="30">
        <v>0</v>
      </c>
      <c r="J72" s="30">
        <v>0</v>
      </c>
      <c r="K72" s="30">
        <f>SUM(I72:J72)</f>
        <v>0</v>
      </c>
      <c r="L72" s="30">
        <f>K72*10/6</f>
        <v>0</v>
      </c>
      <c r="M72" s="30">
        <v>0</v>
      </c>
      <c r="N72" s="30">
        <v>0</v>
      </c>
      <c r="O72" s="30">
        <f>SUM(M72:N72)</f>
        <v>0</v>
      </c>
      <c r="P72" s="30">
        <f>O72*10/18</f>
        <v>0</v>
      </c>
      <c r="Q72" s="58">
        <f>D72+H72+L72+P72</f>
        <v>4</v>
      </c>
      <c r="R72" s="30">
        <f>Q72/2</f>
        <v>2</v>
      </c>
    </row>
    <row r="73" spans="1:18" ht="21.75" customHeight="1">
      <c r="A73" s="15" t="s">
        <v>67</v>
      </c>
      <c r="B73" s="16">
        <f>B74+B76+B78+B79</f>
        <v>4</v>
      </c>
      <c r="C73" s="16">
        <f aca="true" t="shared" si="24" ref="C73:R73">C74+C76+C78+C79</f>
        <v>3</v>
      </c>
      <c r="D73" s="16">
        <f t="shared" si="24"/>
        <v>7</v>
      </c>
      <c r="E73" s="16">
        <f t="shared" si="24"/>
        <v>4</v>
      </c>
      <c r="F73" s="16">
        <f t="shared" si="24"/>
        <v>0</v>
      </c>
      <c r="G73" s="16">
        <f t="shared" si="24"/>
        <v>4</v>
      </c>
      <c r="H73" s="16">
        <f t="shared" si="24"/>
        <v>1.3333333333333333</v>
      </c>
      <c r="I73" s="16">
        <f t="shared" si="24"/>
        <v>20</v>
      </c>
      <c r="J73" s="16">
        <f t="shared" si="24"/>
        <v>10</v>
      </c>
      <c r="K73" s="16">
        <f t="shared" si="24"/>
        <v>30</v>
      </c>
      <c r="L73" s="16">
        <f t="shared" si="24"/>
        <v>50</v>
      </c>
      <c r="M73" s="16">
        <f t="shared" si="24"/>
        <v>10</v>
      </c>
      <c r="N73" s="16">
        <f t="shared" si="24"/>
        <v>6</v>
      </c>
      <c r="O73" s="16">
        <f t="shared" si="24"/>
        <v>16</v>
      </c>
      <c r="P73" s="16">
        <f t="shared" si="24"/>
        <v>8.88888888888889</v>
      </c>
      <c r="Q73" s="16">
        <f t="shared" si="24"/>
        <v>67.22222222222223</v>
      </c>
      <c r="R73" s="16">
        <f t="shared" si="24"/>
        <v>33.611111111111114</v>
      </c>
    </row>
    <row r="74" spans="1:18" ht="21.75" customHeight="1">
      <c r="A74" s="20" t="s">
        <v>68</v>
      </c>
      <c r="B74" s="19">
        <v>0</v>
      </c>
      <c r="C74" s="19">
        <v>3</v>
      </c>
      <c r="D74" s="19">
        <f aca="true" t="shared" si="25" ref="D74:D79">SUM(B74:C74)</f>
        <v>3</v>
      </c>
      <c r="E74" s="19">
        <v>0</v>
      </c>
      <c r="F74" s="19">
        <v>0</v>
      </c>
      <c r="G74" s="19">
        <f aca="true" t="shared" si="26" ref="G74:G79">SUM(E74:F74)</f>
        <v>0</v>
      </c>
      <c r="H74" s="19">
        <f aca="true" t="shared" si="27" ref="H74:H79">G74/3</f>
        <v>0</v>
      </c>
      <c r="I74" s="19">
        <v>12</v>
      </c>
      <c r="J74" s="19">
        <v>6</v>
      </c>
      <c r="K74" s="19">
        <f aca="true" t="shared" si="28" ref="K74:K81">SUM(I74:J74)</f>
        <v>18</v>
      </c>
      <c r="L74" s="19">
        <f aca="true" t="shared" si="29" ref="L74:L79">K74*10/6</f>
        <v>30</v>
      </c>
      <c r="M74" s="19">
        <v>0</v>
      </c>
      <c r="N74" s="19">
        <v>0</v>
      </c>
      <c r="O74" s="19">
        <f aca="true" t="shared" si="30" ref="O74:O79">SUM(M74:N74)</f>
        <v>0</v>
      </c>
      <c r="P74" s="19">
        <f aca="true" t="shared" si="31" ref="P74:P79">O74*10/18</f>
        <v>0</v>
      </c>
      <c r="Q74" s="48">
        <f aca="true" t="shared" si="32" ref="Q74:Q79">D74+H74+L74+P74</f>
        <v>33</v>
      </c>
      <c r="R74" s="19">
        <f aca="true" t="shared" si="33" ref="R74:R79">Q74/2</f>
        <v>16.5</v>
      </c>
    </row>
    <row r="75" spans="1:18" ht="21.75" customHeight="1">
      <c r="A75" s="25" t="s">
        <v>70</v>
      </c>
      <c r="B75" s="26">
        <v>0</v>
      </c>
      <c r="C75" s="26">
        <v>0</v>
      </c>
      <c r="D75" s="26">
        <f t="shared" si="25"/>
        <v>0</v>
      </c>
      <c r="E75" s="26">
        <v>0</v>
      </c>
      <c r="F75" s="26">
        <v>0</v>
      </c>
      <c r="G75" s="26">
        <f t="shared" si="26"/>
        <v>0</v>
      </c>
      <c r="H75" s="26">
        <f t="shared" si="27"/>
        <v>0</v>
      </c>
      <c r="I75" s="26">
        <v>0</v>
      </c>
      <c r="J75" s="26">
        <v>0</v>
      </c>
      <c r="K75" s="26">
        <f t="shared" si="28"/>
        <v>0</v>
      </c>
      <c r="L75" s="26">
        <f t="shared" si="29"/>
        <v>0</v>
      </c>
      <c r="M75" s="26">
        <v>18</v>
      </c>
      <c r="N75" s="26">
        <v>18</v>
      </c>
      <c r="O75" s="26">
        <f t="shared" si="30"/>
        <v>36</v>
      </c>
      <c r="P75" s="26">
        <f t="shared" si="31"/>
        <v>20</v>
      </c>
      <c r="Q75" s="49">
        <f t="shared" si="32"/>
        <v>20</v>
      </c>
      <c r="R75" s="26">
        <f t="shared" si="33"/>
        <v>10</v>
      </c>
    </row>
    <row r="76" spans="1:18" ht="21.75" customHeight="1">
      <c r="A76" s="20" t="s">
        <v>71</v>
      </c>
      <c r="B76" s="19">
        <v>0</v>
      </c>
      <c r="C76" s="19">
        <v>0</v>
      </c>
      <c r="D76" s="19">
        <f t="shared" si="25"/>
        <v>0</v>
      </c>
      <c r="E76" s="19">
        <v>0</v>
      </c>
      <c r="F76" s="19">
        <v>0</v>
      </c>
      <c r="G76" s="19">
        <f t="shared" si="26"/>
        <v>0</v>
      </c>
      <c r="H76" s="19">
        <f t="shared" si="27"/>
        <v>0</v>
      </c>
      <c r="I76" s="19">
        <v>8</v>
      </c>
      <c r="J76" s="19">
        <v>4</v>
      </c>
      <c r="K76" s="19">
        <f t="shared" si="28"/>
        <v>12</v>
      </c>
      <c r="L76" s="19">
        <f t="shared" si="29"/>
        <v>20</v>
      </c>
      <c r="M76" s="19">
        <v>10</v>
      </c>
      <c r="N76" s="19">
        <v>6</v>
      </c>
      <c r="O76" s="19">
        <f t="shared" si="30"/>
        <v>16</v>
      </c>
      <c r="P76" s="19">
        <f t="shared" si="31"/>
        <v>8.88888888888889</v>
      </c>
      <c r="Q76" s="48">
        <f t="shared" si="32"/>
        <v>28.88888888888889</v>
      </c>
      <c r="R76" s="19">
        <f t="shared" si="33"/>
        <v>14.444444444444445</v>
      </c>
    </row>
    <row r="77" spans="1:18" ht="21.75" customHeight="1">
      <c r="A77" s="25" t="s">
        <v>29</v>
      </c>
      <c r="B77" s="26">
        <v>0</v>
      </c>
      <c r="C77" s="26">
        <v>0</v>
      </c>
      <c r="D77" s="26">
        <f t="shared" si="25"/>
        <v>0</v>
      </c>
      <c r="E77" s="26">
        <v>0</v>
      </c>
      <c r="F77" s="26">
        <v>0</v>
      </c>
      <c r="G77" s="26">
        <f t="shared" si="26"/>
        <v>0</v>
      </c>
      <c r="H77" s="26">
        <f t="shared" si="27"/>
        <v>0</v>
      </c>
      <c r="I77" s="26">
        <v>0</v>
      </c>
      <c r="J77" s="26">
        <v>0</v>
      </c>
      <c r="K77" s="26">
        <f t="shared" si="28"/>
        <v>0</v>
      </c>
      <c r="L77" s="26">
        <f t="shared" si="29"/>
        <v>0</v>
      </c>
      <c r="M77" s="26">
        <v>54</v>
      </c>
      <c r="N77" s="26">
        <v>18</v>
      </c>
      <c r="O77" s="26">
        <f t="shared" si="30"/>
        <v>72</v>
      </c>
      <c r="P77" s="26">
        <f t="shared" si="31"/>
        <v>40</v>
      </c>
      <c r="Q77" s="49">
        <f t="shared" si="32"/>
        <v>40</v>
      </c>
      <c r="R77" s="26">
        <f t="shared" si="33"/>
        <v>20</v>
      </c>
    </row>
    <row r="78" spans="1:18" ht="21.75" customHeight="1">
      <c r="A78" s="29" t="s">
        <v>113</v>
      </c>
      <c r="B78" s="19">
        <v>2</v>
      </c>
      <c r="C78" s="19">
        <v>0</v>
      </c>
      <c r="D78" s="19">
        <f t="shared" si="25"/>
        <v>2</v>
      </c>
      <c r="E78" s="19">
        <v>2</v>
      </c>
      <c r="F78" s="19">
        <v>0</v>
      </c>
      <c r="G78" s="19">
        <f t="shared" si="26"/>
        <v>2</v>
      </c>
      <c r="H78" s="19">
        <f t="shared" si="27"/>
        <v>0.6666666666666666</v>
      </c>
      <c r="I78" s="19">
        <v>0</v>
      </c>
      <c r="J78" s="19">
        <v>0</v>
      </c>
      <c r="K78" s="19">
        <f t="shared" si="28"/>
        <v>0</v>
      </c>
      <c r="L78" s="19">
        <f t="shared" si="29"/>
        <v>0</v>
      </c>
      <c r="M78" s="19">
        <v>0</v>
      </c>
      <c r="N78" s="19">
        <v>0</v>
      </c>
      <c r="O78" s="19">
        <f t="shared" si="30"/>
        <v>0</v>
      </c>
      <c r="P78" s="19">
        <f t="shared" si="31"/>
        <v>0</v>
      </c>
      <c r="Q78" s="48">
        <f t="shared" si="32"/>
        <v>2.6666666666666665</v>
      </c>
      <c r="R78" s="19">
        <f t="shared" si="33"/>
        <v>1.3333333333333333</v>
      </c>
    </row>
    <row r="79" spans="1:18" ht="21.75" customHeight="1">
      <c r="A79" s="29" t="s">
        <v>74</v>
      </c>
      <c r="B79" s="19">
        <v>2</v>
      </c>
      <c r="C79" s="19">
        <v>0</v>
      </c>
      <c r="D79" s="19">
        <f t="shared" si="25"/>
        <v>2</v>
      </c>
      <c r="E79" s="19">
        <v>2</v>
      </c>
      <c r="F79" s="19">
        <v>0</v>
      </c>
      <c r="G79" s="19">
        <f t="shared" si="26"/>
        <v>2</v>
      </c>
      <c r="H79" s="19">
        <f t="shared" si="27"/>
        <v>0.6666666666666666</v>
      </c>
      <c r="I79" s="19">
        <v>0</v>
      </c>
      <c r="J79" s="19">
        <v>0</v>
      </c>
      <c r="K79" s="19">
        <f t="shared" si="28"/>
        <v>0</v>
      </c>
      <c r="L79" s="19">
        <f t="shared" si="29"/>
        <v>0</v>
      </c>
      <c r="M79" s="19">
        <v>0</v>
      </c>
      <c r="N79" s="19">
        <v>0</v>
      </c>
      <c r="O79" s="19">
        <f t="shared" si="30"/>
        <v>0</v>
      </c>
      <c r="P79" s="19">
        <f t="shared" si="31"/>
        <v>0</v>
      </c>
      <c r="Q79" s="48">
        <f t="shared" si="32"/>
        <v>2.6666666666666665</v>
      </c>
      <c r="R79" s="19">
        <f t="shared" si="33"/>
        <v>1.3333333333333333</v>
      </c>
    </row>
    <row r="80" spans="1:18" ht="21.75" customHeight="1">
      <c r="A80" s="15" t="s">
        <v>75</v>
      </c>
      <c r="B80" s="16">
        <f aca="true" t="shared" si="34" ref="B80:R80">B81</f>
        <v>3</v>
      </c>
      <c r="C80" s="16">
        <f t="shared" si="34"/>
        <v>6</v>
      </c>
      <c r="D80" s="16">
        <f t="shared" si="34"/>
        <v>9</v>
      </c>
      <c r="E80" s="16">
        <f t="shared" si="34"/>
        <v>0</v>
      </c>
      <c r="F80" s="16">
        <f t="shared" si="34"/>
        <v>0</v>
      </c>
      <c r="G80" s="16">
        <f t="shared" si="34"/>
        <v>0</v>
      </c>
      <c r="H80" s="16">
        <f t="shared" si="34"/>
        <v>0</v>
      </c>
      <c r="I80" s="16">
        <f t="shared" si="34"/>
        <v>24</v>
      </c>
      <c r="J80" s="16">
        <f t="shared" si="34"/>
        <v>8</v>
      </c>
      <c r="K80" s="16">
        <f t="shared" si="34"/>
        <v>32</v>
      </c>
      <c r="L80" s="16">
        <f t="shared" si="34"/>
        <v>53.333333333333336</v>
      </c>
      <c r="M80" s="16">
        <f t="shared" si="34"/>
        <v>2</v>
      </c>
      <c r="N80" s="16">
        <f t="shared" si="34"/>
        <v>0</v>
      </c>
      <c r="O80" s="16">
        <f t="shared" si="34"/>
        <v>2</v>
      </c>
      <c r="P80" s="16">
        <f t="shared" si="34"/>
        <v>1.1111111111111112</v>
      </c>
      <c r="Q80" s="16">
        <f t="shared" si="34"/>
        <v>63.44444444444445</v>
      </c>
      <c r="R80" s="16">
        <f t="shared" si="34"/>
        <v>31.722222222222225</v>
      </c>
    </row>
    <row r="81" spans="1:18" ht="21.75" customHeight="1">
      <c r="A81" s="29" t="s">
        <v>76</v>
      </c>
      <c r="B81" s="30">
        <v>3</v>
      </c>
      <c r="C81" s="30">
        <v>6</v>
      </c>
      <c r="D81" s="30">
        <f>SUM(B81:C81)</f>
        <v>9</v>
      </c>
      <c r="E81" s="30">
        <v>0</v>
      </c>
      <c r="F81" s="30">
        <v>0</v>
      </c>
      <c r="G81" s="30">
        <f>SUM(E81:F81)</f>
        <v>0</v>
      </c>
      <c r="H81" s="30">
        <f>G81/3</f>
        <v>0</v>
      </c>
      <c r="I81" s="30">
        <v>24</v>
      </c>
      <c r="J81" s="30">
        <v>8</v>
      </c>
      <c r="K81" s="19">
        <f t="shared" si="28"/>
        <v>32</v>
      </c>
      <c r="L81" s="30">
        <f>K81*10/6</f>
        <v>53.333333333333336</v>
      </c>
      <c r="M81" s="30">
        <v>2</v>
      </c>
      <c r="N81" s="30">
        <v>0</v>
      </c>
      <c r="O81" s="30">
        <f>SUM(M81:N81)</f>
        <v>2</v>
      </c>
      <c r="P81" s="19">
        <f>O81*10/18</f>
        <v>1.1111111111111112</v>
      </c>
      <c r="Q81" s="48">
        <f>D81+H81+L81+P81</f>
        <v>63.44444444444445</v>
      </c>
      <c r="R81" s="19">
        <f>Q81/2</f>
        <v>31.722222222222225</v>
      </c>
    </row>
    <row r="82" spans="1:18" ht="21.75" customHeight="1">
      <c r="A82" s="36" t="s">
        <v>29</v>
      </c>
      <c r="B82" s="37">
        <v>0</v>
      </c>
      <c r="C82" s="37">
        <v>0</v>
      </c>
      <c r="D82" s="37">
        <f>SUM(B82:C82)</f>
        <v>0</v>
      </c>
      <c r="E82" s="37">
        <v>0</v>
      </c>
      <c r="F82" s="37">
        <v>0</v>
      </c>
      <c r="G82" s="37">
        <f>SUM(E82:F82)</f>
        <v>0</v>
      </c>
      <c r="H82" s="37">
        <f>G82/3</f>
        <v>0</v>
      </c>
      <c r="I82" s="37">
        <v>0</v>
      </c>
      <c r="J82" s="37">
        <v>0</v>
      </c>
      <c r="K82" s="26">
        <f>SUM(I82:J82)</f>
        <v>0</v>
      </c>
      <c r="L82" s="37">
        <f>K82*10/6</f>
        <v>0</v>
      </c>
      <c r="M82" s="37">
        <v>0</v>
      </c>
      <c r="N82" s="37">
        <v>36</v>
      </c>
      <c r="O82" s="37">
        <f>SUM(M82:N82)</f>
        <v>36</v>
      </c>
      <c r="P82" s="26">
        <f>O82*10/18</f>
        <v>20</v>
      </c>
      <c r="Q82" s="49">
        <f>D82+H82+L82+P82</f>
        <v>20</v>
      </c>
      <c r="R82" s="26">
        <f>Q82/2</f>
        <v>10</v>
      </c>
    </row>
    <row r="83" spans="1:18" ht="21.75" customHeight="1">
      <c r="A83" s="21" t="s">
        <v>79</v>
      </c>
      <c r="B83" s="50">
        <f aca="true" t="shared" si="35" ref="B83:R83">B84+B86</f>
        <v>0</v>
      </c>
      <c r="C83" s="50">
        <f t="shared" si="35"/>
        <v>0</v>
      </c>
      <c r="D83" s="50">
        <f t="shared" si="35"/>
        <v>0</v>
      </c>
      <c r="E83" s="50">
        <f t="shared" si="35"/>
        <v>0</v>
      </c>
      <c r="F83" s="50">
        <f t="shared" si="35"/>
        <v>0</v>
      </c>
      <c r="G83" s="50">
        <f t="shared" si="35"/>
        <v>0</v>
      </c>
      <c r="H83" s="50">
        <f t="shared" si="35"/>
        <v>0</v>
      </c>
      <c r="I83" s="50">
        <f t="shared" si="35"/>
        <v>25</v>
      </c>
      <c r="J83" s="50">
        <f t="shared" si="35"/>
        <v>17</v>
      </c>
      <c r="K83" s="50">
        <f t="shared" si="35"/>
        <v>42</v>
      </c>
      <c r="L83" s="50">
        <f t="shared" si="35"/>
        <v>70</v>
      </c>
      <c r="M83" s="50">
        <f t="shared" si="35"/>
        <v>7</v>
      </c>
      <c r="N83" s="50">
        <f t="shared" si="35"/>
        <v>26</v>
      </c>
      <c r="O83" s="50">
        <f t="shared" si="35"/>
        <v>33</v>
      </c>
      <c r="P83" s="50">
        <f t="shared" si="35"/>
        <v>18.333333333333336</v>
      </c>
      <c r="Q83" s="50">
        <f t="shared" si="35"/>
        <v>88.33333333333334</v>
      </c>
      <c r="R83" s="50">
        <f t="shared" si="35"/>
        <v>44.16666666666667</v>
      </c>
    </row>
    <row r="84" spans="1:18" ht="21.75" customHeight="1">
      <c r="A84" s="17" t="s">
        <v>80</v>
      </c>
      <c r="B84" s="33">
        <v>0</v>
      </c>
      <c r="C84" s="33">
        <v>0</v>
      </c>
      <c r="D84" s="33">
        <f>SUM(B84:C84)</f>
        <v>0</v>
      </c>
      <c r="E84" s="33">
        <v>0</v>
      </c>
      <c r="F84" s="33">
        <v>0</v>
      </c>
      <c r="G84" s="33">
        <f>SUM(E84:F84)</f>
        <v>0</v>
      </c>
      <c r="H84" s="33">
        <f>G84/3</f>
        <v>0</v>
      </c>
      <c r="I84" s="33">
        <v>18</v>
      </c>
      <c r="J84" s="33">
        <v>10</v>
      </c>
      <c r="K84" s="33">
        <f>SUM(I84:J84)</f>
        <v>28</v>
      </c>
      <c r="L84" s="33">
        <f>K84*10/6</f>
        <v>46.666666666666664</v>
      </c>
      <c r="M84" s="33">
        <v>3</v>
      </c>
      <c r="N84" s="33">
        <v>22</v>
      </c>
      <c r="O84" s="33">
        <f>SUM(M84:N84)</f>
        <v>25</v>
      </c>
      <c r="P84" s="19">
        <f>O84*10/18</f>
        <v>13.88888888888889</v>
      </c>
      <c r="Q84" s="19">
        <f>D84+H84+L84+P84</f>
        <v>60.55555555555556</v>
      </c>
      <c r="R84" s="19">
        <f>Q84/2</f>
        <v>30.27777777777778</v>
      </c>
    </row>
    <row r="85" spans="1:18" ht="21.75" customHeight="1">
      <c r="A85" s="25" t="s">
        <v>29</v>
      </c>
      <c r="B85" s="26">
        <v>0</v>
      </c>
      <c r="C85" s="26">
        <v>0</v>
      </c>
      <c r="D85" s="26">
        <f>SUM(B85:C85)</f>
        <v>0</v>
      </c>
      <c r="E85" s="26">
        <v>0</v>
      </c>
      <c r="F85" s="26">
        <v>0</v>
      </c>
      <c r="G85" s="26">
        <f>SUM(E85:F85)</f>
        <v>0</v>
      </c>
      <c r="H85" s="26">
        <f>G85/3</f>
        <v>0</v>
      </c>
      <c r="I85" s="26">
        <v>0</v>
      </c>
      <c r="J85" s="26">
        <v>0</v>
      </c>
      <c r="K85" s="26">
        <f>SUM(I85:J85)</f>
        <v>0</v>
      </c>
      <c r="L85" s="26">
        <f>K85*10/6</f>
        <v>0</v>
      </c>
      <c r="M85" s="26">
        <v>36</v>
      </c>
      <c r="N85" s="26">
        <v>36</v>
      </c>
      <c r="O85" s="26">
        <f>SUM(M85:N85)</f>
        <v>72</v>
      </c>
      <c r="P85" s="26">
        <f>O85*10/18</f>
        <v>40</v>
      </c>
      <c r="Q85" s="26">
        <f>D85+H85+L85+P85</f>
        <v>40</v>
      </c>
      <c r="R85" s="26">
        <f>Q85/2</f>
        <v>20</v>
      </c>
    </row>
    <row r="86" spans="1:18" ht="21.75" customHeight="1">
      <c r="A86" s="20" t="s">
        <v>81</v>
      </c>
      <c r="B86" s="19">
        <v>0</v>
      </c>
      <c r="C86" s="19">
        <v>0</v>
      </c>
      <c r="D86" s="33">
        <f>SUM(B86:C86)</f>
        <v>0</v>
      </c>
      <c r="E86" s="19">
        <v>0</v>
      </c>
      <c r="F86" s="19">
        <v>0</v>
      </c>
      <c r="G86" s="33">
        <f>SUM(E86:F86)</f>
        <v>0</v>
      </c>
      <c r="H86" s="33">
        <f>G86/3</f>
        <v>0</v>
      </c>
      <c r="I86" s="19">
        <v>7</v>
      </c>
      <c r="J86" s="19">
        <v>7</v>
      </c>
      <c r="K86" s="33">
        <f>SUM(I86:J86)</f>
        <v>14</v>
      </c>
      <c r="L86" s="33">
        <f>K86*10/6</f>
        <v>23.333333333333332</v>
      </c>
      <c r="M86" s="33">
        <v>4</v>
      </c>
      <c r="N86" s="33">
        <v>4</v>
      </c>
      <c r="O86" s="33">
        <f>SUM(M86:N86)</f>
        <v>8</v>
      </c>
      <c r="P86" s="19">
        <f>O86*10/18</f>
        <v>4.444444444444445</v>
      </c>
      <c r="Q86" s="19">
        <f>D86+H86+L86+P86</f>
        <v>27.77777777777778</v>
      </c>
      <c r="R86" s="19">
        <f>Q86/2</f>
        <v>13.88888888888889</v>
      </c>
    </row>
    <row r="87" spans="1:18" ht="21.75" customHeight="1">
      <c r="A87" s="51" t="s">
        <v>29</v>
      </c>
      <c r="B87" s="52">
        <v>0</v>
      </c>
      <c r="C87" s="52">
        <v>0</v>
      </c>
      <c r="D87" s="52">
        <f>SUM(B87:C87)</f>
        <v>0</v>
      </c>
      <c r="E87" s="52">
        <v>0</v>
      </c>
      <c r="F87" s="52">
        <v>0</v>
      </c>
      <c r="G87" s="52">
        <f>SUM(E87:F87)</f>
        <v>0</v>
      </c>
      <c r="H87" s="52">
        <f>G87/3</f>
        <v>0</v>
      </c>
      <c r="I87" s="52">
        <v>0</v>
      </c>
      <c r="J87" s="52">
        <v>0</v>
      </c>
      <c r="K87" s="52">
        <f>SUM(I87:J87)</f>
        <v>0</v>
      </c>
      <c r="L87" s="52">
        <f>K87*10/6</f>
        <v>0</v>
      </c>
      <c r="M87" s="52">
        <v>36</v>
      </c>
      <c r="N87" s="52">
        <v>54</v>
      </c>
      <c r="O87" s="52">
        <f>SUM(M87:N87)</f>
        <v>90</v>
      </c>
      <c r="P87" s="52">
        <f>O87*10/18</f>
        <v>50</v>
      </c>
      <c r="Q87" s="52">
        <f>D87+H87+L87+P87</f>
        <v>50</v>
      </c>
      <c r="R87" s="52">
        <f>Q87/2</f>
        <v>25</v>
      </c>
    </row>
    <row r="88" spans="1:18" ht="21.75" customHeight="1">
      <c r="A88" s="60" t="s">
        <v>109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1:18" ht="21.75" customHeight="1">
      <c r="A89" s="2"/>
      <c r="B89" s="61" t="s">
        <v>1</v>
      </c>
      <c r="C89" s="61"/>
      <c r="D89" s="61"/>
      <c r="E89" s="61"/>
      <c r="F89" s="61"/>
      <c r="G89" s="62"/>
      <c r="H89" s="3" t="s">
        <v>2</v>
      </c>
      <c r="I89" s="61" t="s">
        <v>3</v>
      </c>
      <c r="J89" s="61"/>
      <c r="K89" s="61"/>
      <c r="L89" s="61"/>
      <c r="M89" s="61"/>
      <c r="N89" s="61"/>
      <c r="O89" s="62"/>
      <c r="P89" s="3" t="s">
        <v>4</v>
      </c>
      <c r="Q89" s="3" t="s">
        <v>5</v>
      </c>
      <c r="R89" s="3"/>
    </row>
    <row r="90" spans="1:18" ht="21.75" customHeight="1">
      <c r="A90" s="2" t="s">
        <v>6</v>
      </c>
      <c r="B90" s="63" t="s">
        <v>7</v>
      </c>
      <c r="C90" s="62"/>
      <c r="D90" s="3" t="s">
        <v>5</v>
      </c>
      <c r="E90" s="63" t="s">
        <v>8</v>
      </c>
      <c r="F90" s="62"/>
      <c r="G90" s="3" t="s">
        <v>5</v>
      </c>
      <c r="H90" s="2" t="s">
        <v>9</v>
      </c>
      <c r="I90" s="63" t="s">
        <v>7</v>
      </c>
      <c r="J90" s="62"/>
      <c r="K90" s="4" t="s">
        <v>5</v>
      </c>
      <c r="L90" s="5" t="s">
        <v>10</v>
      </c>
      <c r="M90" s="63" t="s">
        <v>8</v>
      </c>
      <c r="N90" s="62"/>
      <c r="O90" s="4" t="s">
        <v>5</v>
      </c>
      <c r="P90" s="2" t="s">
        <v>11</v>
      </c>
      <c r="Q90" s="2" t="s">
        <v>7</v>
      </c>
      <c r="R90" s="2" t="s">
        <v>12</v>
      </c>
    </row>
    <row r="91" spans="1:18" ht="21.75" customHeight="1">
      <c r="A91" s="6"/>
      <c r="B91" s="7" t="s">
        <v>13</v>
      </c>
      <c r="C91" s="8" t="s">
        <v>14</v>
      </c>
      <c r="D91" s="9"/>
      <c r="E91" s="7" t="s">
        <v>13</v>
      </c>
      <c r="F91" s="8" t="s">
        <v>14</v>
      </c>
      <c r="G91" s="9"/>
      <c r="H91" s="9" t="s">
        <v>7</v>
      </c>
      <c r="I91" s="7" t="s">
        <v>13</v>
      </c>
      <c r="J91" s="8" t="s">
        <v>14</v>
      </c>
      <c r="K91" s="9"/>
      <c r="L91" s="9" t="s">
        <v>15</v>
      </c>
      <c r="M91" s="7" t="s">
        <v>13</v>
      </c>
      <c r="N91" s="8" t="s">
        <v>14</v>
      </c>
      <c r="O91" s="9"/>
      <c r="P91" s="10" t="s">
        <v>15</v>
      </c>
      <c r="Q91" s="10" t="s">
        <v>15</v>
      </c>
      <c r="R91" s="10"/>
    </row>
    <row r="92" spans="1:18" ht="21.75" customHeight="1">
      <c r="A92" s="38" t="s">
        <v>82</v>
      </c>
      <c r="B92" s="54">
        <f>B93+B96</f>
        <v>12</v>
      </c>
      <c r="C92" s="54">
        <f aca="true" t="shared" si="36" ref="C92:R92">C93+C96</f>
        <v>0</v>
      </c>
      <c r="D92" s="54">
        <f t="shared" si="36"/>
        <v>12</v>
      </c>
      <c r="E92" s="54">
        <f t="shared" si="36"/>
        <v>0</v>
      </c>
      <c r="F92" s="54">
        <f t="shared" si="36"/>
        <v>0</v>
      </c>
      <c r="G92" s="54">
        <f t="shared" si="36"/>
        <v>0</v>
      </c>
      <c r="H92" s="54">
        <f t="shared" si="36"/>
        <v>0</v>
      </c>
      <c r="I92" s="54">
        <f t="shared" si="36"/>
        <v>12</v>
      </c>
      <c r="J92" s="54">
        <f t="shared" si="36"/>
        <v>8</v>
      </c>
      <c r="K92" s="54">
        <f t="shared" si="36"/>
        <v>20</v>
      </c>
      <c r="L92" s="54">
        <f t="shared" si="36"/>
        <v>33.333333333333336</v>
      </c>
      <c r="M92" s="54">
        <f t="shared" si="36"/>
        <v>0</v>
      </c>
      <c r="N92" s="54">
        <f t="shared" si="36"/>
        <v>0</v>
      </c>
      <c r="O92" s="54">
        <f t="shared" si="36"/>
        <v>0</v>
      </c>
      <c r="P92" s="54">
        <f t="shared" si="36"/>
        <v>0</v>
      </c>
      <c r="Q92" s="54">
        <f t="shared" si="36"/>
        <v>45.333333333333336</v>
      </c>
      <c r="R92" s="54">
        <f t="shared" si="36"/>
        <v>22.666666666666668</v>
      </c>
    </row>
    <row r="93" spans="1:18" ht="21.75" customHeight="1">
      <c r="A93" s="15" t="s">
        <v>91</v>
      </c>
      <c r="B93" s="24">
        <f>B94</f>
        <v>0</v>
      </c>
      <c r="C93" s="24">
        <f aca="true" t="shared" si="37" ref="C93:R93">C94</f>
        <v>0</v>
      </c>
      <c r="D93" s="24">
        <f t="shared" si="37"/>
        <v>0</v>
      </c>
      <c r="E93" s="24">
        <f t="shared" si="37"/>
        <v>0</v>
      </c>
      <c r="F93" s="24">
        <f t="shared" si="37"/>
        <v>0</v>
      </c>
      <c r="G93" s="24">
        <f t="shared" si="37"/>
        <v>0</v>
      </c>
      <c r="H93" s="24">
        <f t="shared" si="37"/>
        <v>0</v>
      </c>
      <c r="I93" s="24">
        <f t="shared" si="37"/>
        <v>12</v>
      </c>
      <c r="J93" s="24">
        <f t="shared" si="37"/>
        <v>8</v>
      </c>
      <c r="K93" s="24">
        <f t="shared" si="37"/>
        <v>20</v>
      </c>
      <c r="L93" s="24">
        <f t="shared" si="37"/>
        <v>33.333333333333336</v>
      </c>
      <c r="M93" s="24">
        <f t="shared" si="37"/>
        <v>0</v>
      </c>
      <c r="N93" s="24">
        <f t="shared" si="37"/>
        <v>0</v>
      </c>
      <c r="O93" s="24">
        <f t="shared" si="37"/>
        <v>0</v>
      </c>
      <c r="P93" s="24">
        <f t="shared" si="37"/>
        <v>0</v>
      </c>
      <c r="Q93" s="24">
        <f t="shared" si="37"/>
        <v>33.333333333333336</v>
      </c>
      <c r="R93" s="24">
        <f t="shared" si="37"/>
        <v>16.666666666666668</v>
      </c>
    </row>
    <row r="94" spans="1:18" ht="21.75" customHeight="1">
      <c r="A94" s="20" t="s">
        <v>92</v>
      </c>
      <c r="B94" s="19">
        <v>0</v>
      </c>
      <c r="C94" s="19">
        <v>0</v>
      </c>
      <c r="D94" s="19">
        <f>SUM(B94:C94)</f>
        <v>0</v>
      </c>
      <c r="E94" s="19">
        <v>0</v>
      </c>
      <c r="F94" s="19">
        <v>0</v>
      </c>
      <c r="G94" s="19">
        <f>SUM(E94:F94)</f>
        <v>0</v>
      </c>
      <c r="H94" s="19">
        <f>G94/3</f>
        <v>0</v>
      </c>
      <c r="I94" s="19">
        <v>12</v>
      </c>
      <c r="J94" s="19">
        <v>8</v>
      </c>
      <c r="K94" s="19">
        <f>SUM(I94:J94)</f>
        <v>20</v>
      </c>
      <c r="L94" s="19">
        <f>K94*10/6</f>
        <v>33.333333333333336</v>
      </c>
      <c r="M94" s="19">
        <v>0</v>
      </c>
      <c r="N94" s="19">
        <v>0</v>
      </c>
      <c r="O94" s="19">
        <f>SUM(M94:N94)</f>
        <v>0</v>
      </c>
      <c r="P94" s="19">
        <f>O94*10/18</f>
        <v>0</v>
      </c>
      <c r="Q94" s="19">
        <f>D94+H94+L94+P94</f>
        <v>33.333333333333336</v>
      </c>
      <c r="R94" s="19">
        <f>Q94/2</f>
        <v>16.666666666666668</v>
      </c>
    </row>
    <row r="95" spans="1:18" ht="21.75" customHeight="1">
      <c r="A95" s="25" t="s">
        <v>29</v>
      </c>
      <c r="B95" s="26">
        <v>0</v>
      </c>
      <c r="C95" s="26">
        <v>0</v>
      </c>
      <c r="D95" s="26">
        <f>SUM(B95:C95)</f>
        <v>0</v>
      </c>
      <c r="E95" s="26">
        <v>0</v>
      </c>
      <c r="F95" s="26">
        <v>0</v>
      </c>
      <c r="G95" s="26">
        <f>SUM(E95:F95)</f>
        <v>0</v>
      </c>
      <c r="H95" s="26">
        <f>G95/3</f>
        <v>0</v>
      </c>
      <c r="I95" s="26">
        <v>0</v>
      </c>
      <c r="J95" s="26">
        <v>0</v>
      </c>
      <c r="K95" s="26">
        <f>SUM(I95:J95)</f>
        <v>0</v>
      </c>
      <c r="L95" s="26">
        <f>K95*10/6</f>
        <v>0</v>
      </c>
      <c r="M95" s="26">
        <v>18</v>
      </c>
      <c r="N95" s="26">
        <v>54</v>
      </c>
      <c r="O95" s="26">
        <f>SUM(M95:N95)</f>
        <v>72</v>
      </c>
      <c r="P95" s="26">
        <f>O95*10/18</f>
        <v>40</v>
      </c>
      <c r="Q95" s="26">
        <f>D95+H95+L95+P95</f>
        <v>40</v>
      </c>
      <c r="R95" s="26">
        <f>Q95/2</f>
        <v>20</v>
      </c>
    </row>
    <row r="96" spans="1:18" ht="21.75" customHeight="1">
      <c r="A96" s="15" t="s">
        <v>94</v>
      </c>
      <c r="B96" s="24">
        <f>B97</f>
        <v>12</v>
      </c>
      <c r="C96" s="24">
        <f aca="true" t="shared" si="38" ref="C96:R96">C97</f>
        <v>0</v>
      </c>
      <c r="D96" s="24">
        <f t="shared" si="38"/>
        <v>12</v>
      </c>
      <c r="E96" s="24">
        <f t="shared" si="38"/>
        <v>0</v>
      </c>
      <c r="F96" s="24">
        <f t="shared" si="38"/>
        <v>0</v>
      </c>
      <c r="G96" s="24">
        <f t="shared" si="38"/>
        <v>0</v>
      </c>
      <c r="H96" s="24">
        <f t="shared" si="38"/>
        <v>0</v>
      </c>
      <c r="I96" s="24">
        <f t="shared" si="38"/>
        <v>0</v>
      </c>
      <c r="J96" s="24">
        <f t="shared" si="38"/>
        <v>0</v>
      </c>
      <c r="K96" s="24">
        <f t="shared" si="38"/>
        <v>0</v>
      </c>
      <c r="L96" s="24">
        <f t="shared" si="38"/>
        <v>0</v>
      </c>
      <c r="M96" s="24">
        <f t="shared" si="38"/>
        <v>0</v>
      </c>
      <c r="N96" s="24">
        <f t="shared" si="38"/>
        <v>0</v>
      </c>
      <c r="O96" s="24">
        <f t="shared" si="38"/>
        <v>0</v>
      </c>
      <c r="P96" s="24">
        <f t="shared" si="38"/>
        <v>0</v>
      </c>
      <c r="Q96" s="24">
        <f t="shared" si="38"/>
        <v>12</v>
      </c>
      <c r="R96" s="24">
        <f t="shared" si="38"/>
        <v>6</v>
      </c>
    </row>
    <row r="97" spans="1:18" ht="21.75" customHeight="1">
      <c r="A97" s="29" t="s">
        <v>98</v>
      </c>
      <c r="B97" s="30">
        <v>12</v>
      </c>
      <c r="C97" s="30">
        <v>0</v>
      </c>
      <c r="D97" s="30">
        <f>SUM(B97:C97)</f>
        <v>12</v>
      </c>
      <c r="E97" s="30">
        <v>0</v>
      </c>
      <c r="F97" s="30">
        <v>0</v>
      </c>
      <c r="G97" s="30">
        <f>SUM(E97:F97)</f>
        <v>0</v>
      </c>
      <c r="H97" s="30">
        <f>G97/3</f>
        <v>0</v>
      </c>
      <c r="I97" s="30">
        <v>0</v>
      </c>
      <c r="J97" s="30">
        <v>0</v>
      </c>
      <c r="K97" s="30">
        <f>SUM(I97:J97)</f>
        <v>0</v>
      </c>
      <c r="L97" s="30">
        <f>K97*10/6</f>
        <v>0</v>
      </c>
      <c r="M97" s="30">
        <v>0</v>
      </c>
      <c r="N97" s="30">
        <v>0</v>
      </c>
      <c r="O97" s="30">
        <f>SUM(M97:N97)</f>
        <v>0</v>
      </c>
      <c r="P97" s="30">
        <f>O97*10/18</f>
        <v>0</v>
      </c>
      <c r="Q97" s="30">
        <f>D97+H97+L97+P97</f>
        <v>12</v>
      </c>
      <c r="R97" s="30">
        <f>Q97/2</f>
        <v>6</v>
      </c>
    </row>
    <row r="98" spans="1:18" ht="21.75" customHeight="1">
      <c r="A98" s="21" t="s">
        <v>99</v>
      </c>
      <c r="B98" s="22">
        <f>SUM(B99:B101)</f>
        <v>8</v>
      </c>
      <c r="C98" s="22">
        <f aca="true" t="shared" si="39" ref="C98:R98">SUM(C99:C101)</f>
        <v>6</v>
      </c>
      <c r="D98" s="22">
        <f t="shared" si="39"/>
        <v>14</v>
      </c>
      <c r="E98" s="22">
        <f t="shared" si="39"/>
        <v>8</v>
      </c>
      <c r="F98" s="22">
        <f t="shared" si="39"/>
        <v>4</v>
      </c>
      <c r="G98" s="22">
        <f t="shared" si="39"/>
        <v>12</v>
      </c>
      <c r="H98" s="22">
        <f t="shared" si="39"/>
        <v>4</v>
      </c>
      <c r="I98" s="22">
        <f t="shared" si="39"/>
        <v>10</v>
      </c>
      <c r="J98" s="22">
        <f t="shared" si="39"/>
        <v>10</v>
      </c>
      <c r="K98" s="22">
        <f t="shared" si="39"/>
        <v>20</v>
      </c>
      <c r="L98" s="22">
        <f t="shared" si="39"/>
        <v>33.333333333333336</v>
      </c>
      <c r="M98" s="22">
        <f t="shared" si="39"/>
        <v>10</v>
      </c>
      <c r="N98" s="22">
        <f t="shared" si="39"/>
        <v>4</v>
      </c>
      <c r="O98" s="22">
        <f t="shared" si="39"/>
        <v>14</v>
      </c>
      <c r="P98" s="22">
        <f t="shared" si="39"/>
        <v>7.777777777777778</v>
      </c>
      <c r="Q98" s="22">
        <f t="shared" si="39"/>
        <v>59.111111111111114</v>
      </c>
      <c r="R98" s="22">
        <f t="shared" si="39"/>
        <v>29.555555555555557</v>
      </c>
    </row>
    <row r="99" spans="1:18" ht="21.75" customHeight="1">
      <c r="A99" s="20" t="s">
        <v>100</v>
      </c>
      <c r="B99" s="19">
        <v>4</v>
      </c>
      <c r="C99" s="19">
        <v>4</v>
      </c>
      <c r="D99" s="19">
        <f>SUM(B99:C99)</f>
        <v>8</v>
      </c>
      <c r="E99" s="19">
        <v>4</v>
      </c>
      <c r="F99" s="19">
        <v>2</v>
      </c>
      <c r="G99" s="19">
        <f>SUM(E99:F99)</f>
        <v>6</v>
      </c>
      <c r="H99" s="19">
        <f>G99/3</f>
        <v>2</v>
      </c>
      <c r="I99" s="19">
        <v>0</v>
      </c>
      <c r="J99" s="19">
        <v>0</v>
      </c>
      <c r="K99" s="19">
        <f>SUM(I99:J99)</f>
        <v>0</v>
      </c>
      <c r="L99" s="19">
        <f>K99*10/6</f>
        <v>0</v>
      </c>
      <c r="M99" s="19">
        <v>0</v>
      </c>
      <c r="N99" s="19">
        <v>0</v>
      </c>
      <c r="O99" s="19">
        <f>SUM(M99:N99)</f>
        <v>0</v>
      </c>
      <c r="P99" s="19">
        <f>O99*10/18</f>
        <v>0</v>
      </c>
      <c r="Q99" s="19">
        <f>D99+H99+L99+P99</f>
        <v>10</v>
      </c>
      <c r="R99" s="19">
        <f>Q99/2</f>
        <v>5</v>
      </c>
    </row>
    <row r="100" spans="1:18" ht="21.75" customHeight="1">
      <c r="A100" s="20" t="s">
        <v>103</v>
      </c>
      <c r="B100" s="19">
        <v>2</v>
      </c>
      <c r="C100" s="19">
        <v>1</v>
      </c>
      <c r="D100" s="19">
        <f>SUM(B100:C100)</f>
        <v>3</v>
      </c>
      <c r="E100" s="19">
        <v>2</v>
      </c>
      <c r="F100" s="19">
        <v>1</v>
      </c>
      <c r="G100" s="19">
        <f>SUM(E100:F100)</f>
        <v>3</v>
      </c>
      <c r="H100" s="19">
        <f>G100/3</f>
        <v>1</v>
      </c>
      <c r="I100" s="19">
        <v>10</v>
      </c>
      <c r="J100" s="19">
        <v>10</v>
      </c>
      <c r="K100" s="19">
        <f>SUM(I100:J100)</f>
        <v>20</v>
      </c>
      <c r="L100" s="19">
        <f>K100*10/6</f>
        <v>33.333333333333336</v>
      </c>
      <c r="M100" s="19">
        <v>10</v>
      </c>
      <c r="N100" s="19">
        <v>4</v>
      </c>
      <c r="O100" s="19">
        <f>SUM(M100:N100)</f>
        <v>14</v>
      </c>
      <c r="P100" s="19">
        <f>O100*10/18</f>
        <v>7.777777777777778</v>
      </c>
      <c r="Q100" s="19">
        <f>D100+H100+L100+P100</f>
        <v>45.111111111111114</v>
      </c>
      <c r="R100" s="19">
        <f>Q100/2</f>
        <v>22.555555555555557</v>
      </c>
    </row>
    <row r="101" spans="1:18" ht="21.75" customHeight="1">
      <c r="A101" s="20" t="s">
        <v>102</v>
      </c>
      <c r="B101" s="19">
        <v>2</v>
      </c>
      <c r="C101" s="19">
        <v>1</v>
      </c>
      <c r="D101" s="19">
        <f>SUM(B101:C101)</f>
        <v>3</v>
      </c>
      <c r="E101" s="19">
        <v>2</v>
      </c>
      <c r="F101" s="19">
        <v>1</v>
      </c>
      <c r="G101" s="19">
        <f>SUM(E101:F101)</f>
        <v>3</v>
      </c>
      <c r="H101" s="19">
        <f>G101/3</f>
        <v>1</v>
      </c>
      <c r="I101" s="19">
        <v>0</v>
      </c>
      <c r="J101" s="19">
        <v>0</v>
      </c>
      <c r="K101" s="19">
        <f>SUM(I101:J101)</f>
        <v>0</v>
      </c>
      <c r="L101" s="19">
        <f>K101*10/6</f>
        <v>0</v>
      </c>
      <c r="M101" s="19">
        <v>0</v>
      </c>
      <c r="N101" s="19">
        <v>0</v>
      </c>
      <c r="O101" s="19">
        <f>SUM(M101:N101)</f>
        <v>0</v>
      </c>
      <c r="P101" s="19">
        <f>O101*10/18</f>
        <v>0</v>
      </c>
      <c r="Q101" s="19">
        <f>D101+H101+L101+P101</f>
        <v>4</v>
      </c>
      <c r="R101" s="19">
        <f>Q101/2</f>
        <v>2</v>
      </c>
    </row>
    <row r="102" spans="1:18" ht="21.75" customHeight="1">
      <c r="A102" s="51" t="s">
        <v>96</v>
      </c>
      <c r="B102" s="52">
        <v>0</v>
      </c>
      <c r="C102" s="52">
        <v>0</v>
      </c>
      <c r="D102" s="59">
        <f>SUM(B102:C102)</f>
        <v>0</v>
      </c>
      <c r="E102" s="52">
        <v>0</v>
      </c>
      <c r="F102" s="52">
        <v>0</v>
      </c>
      <c r="G102" s="52">
        <f>SUM(E102:F102)</f>
        <v>0</v>
      </c>
      <c r="H102" s="52">
        <f>G102/3</f>
        <v>0</v>
      </c>
      <c r="I102" s="52">
        <v>0</v>
      </c>
      <c r="J102" s="52">
        <v>0</v>
      </c>
      <c r="K102" s="52">
        <f>SUM(I102:J102)</f>
        <v>0</v>
      </c>
      <c r="L102" s="52">
        <f>K102*10/6</f>
        <v>0</v>
      </c>
      <c r="M102" s="52">
        <v>48</v>
      </c>
      <c r="N102" s="52">
        <v>48</v>
      </c>
      <c r="O102" s="52">
        <f>SUM(M102:N102)</f>
        <v>96</v>
      </c>
      <c r="P102" s="52">
        <f>O102*10/18</f>
        <v>53.333333333333336</v>
      </c>
      <c r="Q102" s="52">
        <f>D102+H102+L102+P102</f>
        <v>53.333333333333336</v>
      </c>
      <c r="R102" s="52">
        <f>Q102/2</f>
        <v>26.666666666666668</v>
      </c>
    </row>
    <row r="103" spans="1:18" ht="21.75" customHeight="1">
      <c r="A103" s="56" t="s">
        <v>108</v>
      </c>
      <c r="B103" s="57"/>
      <c r="C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6"/>
      <c r="Q103" s="56"/>
      <c r="R103" s="56"/>
    </row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</sheetData>
  <sheetProtection/>
  <mergeCells count="35">
    <mergeCell ref="A22:R22"/>
    <mergeCell ref="B23:G23"/>
    <mergeCell ref="I23:O23"/>
    <mergeCell ref="B24:C24"/>
    <mergeCell ref="E24:F24"/>
    <mergeCell ref="I24:J24"/>
    <mergeCell ref="M24:N24"/>
    <mergeCell ref="A1:R1"/>
    <mergeCell ref="B2:G2"/>
    <mergeCell ref="I2:O2"/>
    <mergeCell ref="B3:C3"/>
    <mergeCell ref="E3:F3"/>
    <mergeCell ref="I3:J3"/>
    <mergeCell ref="M3:N3"/>
    <mergeCell ref="A45:R45"/>
    <mergeCell ref="B46:G46"/>
    <mergeCell ref="I46:O46"/>
    <mergeCell ref="B47:C47"/>
    <mergeCell ref="E47:F47"/>
    <mergeCell ref="I47:J47"/>
    <mergeCell ref="M47:N47"/>
    <mergeCell ref="A67:R67"/>
    <mergeCell ref="B68:G68"/>
    <mergeCell ref="I68:O68"/>
    <mergeCell ref="B69:C69"/>
    <mergeCell ref="E69:F69"/>
    <mergeCell ref="I69:J69"/>
    <mergeCell ref="M69:N69"/>
    <mergeCell ref="A88:R88"/>
    <mergeCell ref="B89:G89"/>
    <mergeCell ref="I89:O89"/>
    <mergeCell ref="B90:C90"/>
    <mergeCell ref="E90:F90"/>
    <mergeCell ref="I90:J90"/>
    <mergeCell ref="M90:N90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&amp;L&amp;"AngsanaUPC,ธรรมดา"&amp;8งานสารสนเทศและประเมินผล&amp;C&amp;"AngsanaUPC,ธรรมดา"&amp;8ข้อมูล ณ 26 พฤษภาคม  2552&amp;R&amp;"AngsanaUPC,ธรรมดา"&amp;8ชม. 1/51-2/51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cc</cp:lastModifiedBy>
  <cp:lastPrinted>2009-01-14T10:10:45Z</cp:lastPrinted>
  <dcterms:created xsi:type="dcterms:W3CDTF">2009-01-06T03:06:56Z</dcterms:created>
  <dcterms:modified xsi:type="dcterms:W3CDTF">2016-09-28T02:29:09Z</dcterms:modified>
  <cp:category/>
  <cp:version/>
  <cp:contentType/>
  <cp:contentStatus/>
</cp:coreProperties>
</file>