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ฝ่ายบริหารวิทยาเขตสงขลา" sheetId="10" r:id="rId1"/>
    <sheet name="ฝ่ายบริหารวิทยาเขตพัทลุง" sheetId="12" r:id="rId2"/>
    <sheet name="คณะวิทยาศาสตร์" sheetId="13" r:id="rId3"/>
    <sheet name="คณะเทคโนโลยีและการพัฒนาฯ" sheetId="14" r:id="rId4"/>
    <sheet name="คณะวิทยาการสุขภาพและการกีฬา" sheetId="15" r:id="rId5"/>
    <sheet name="คณะศึกษาศาสตร์" sheetId="16" r:id="rId6"/>
    <sheet name="คณะมนุษยศาสตร์และสังคมศาสตร์" sheetId="17" r:id="rId7"/>
    <sheet name="คณะศิลปกรรมศาสตร์" sheetId="18" r:id="rId8"/>
    <sheet name="คณะนิติศาสตร์" sheetId="20" r:id="rId9"/>
    <sheet name="สำนักคอมพิวเตอร์ (พัทลุง)" sheetId="21" r:id="rId10"/>
    <sheet name="สำนักหอสมุด (พัทลุง)" sheetId="24" r:id="rId11"/>
    <sheet name="สถาบันปฏิบัติการชุมชนฯ" sheetId="25" r:id="rId12"/>
    <sheet name="สถาบันทักษิณคดีศึกษา" sheetId="26" r:id="rId13"/>
    <sheet name="สถาบันวิจัยและพัฒนา" sheetId="27" r:id="rId14"/>
    <sheet name="ศูนย์บ่มเพาะวิสาหกิจ" sheetId="28" r:id="rId15"/>
    <sheet name="วิทยาลัยภูมิปัญญาชุมชน" sheetId="29" r:id="rId16"/>
    <sheet name="วิทยาลัยการจัดการเพื่อการพัฒนา" sheetId="31" r:id="rId17"/>
    <sheet name="โครงการบริการวิชาการ (19)" sheetId="30" state="hidden" r:id="rId18"/>
  </sheets>
  <calcPr calcId="125725"/>
</workbook>
</file>

<file path=xl/calcChain.xml><?xml version="1.0" encoding="utf-8"?>
<calcChain xmlns="http://schemas.openxmlformats.org/spreadsheetml/2006/main">
  <c r="R11" i="31"/>
  <c r="R9"/>
  <c r="R23" i="29"/>
  <c r="R21"/>
  <c r="R19"/>
  <c r="R17"/>
  <c r="R15"/>
  <c r="R13"/>
  <c r="R11"/>
  <c r="R9"/>
  <c r="R11" i="28"/>
  <c r="R9"/>
  <c r="R11" i="27"/>
  <c r="R9"/>
  <c r="R9" i="26"/>
  <c r="R15" i="25"/>
  <c r="R11"/>
  <c r="R9"/>
  <c r="R9" i="24"/>
  <c r="R14" i="21"/>
  <c r="R12"/>
  <c r="R9"/>
  <c r="R9" i="20"/>
  <c r="R24" i="18"/>
  <c r="R19"/>
  <c r="R17"/>
  <c r="R15"/>
  <c r="R13"/>
  <c r="R11"/>
  <c r="R9"/>
  <c r="R16" i="17"/>
  <c r="R14"/>
  <c r="R12"/>
  <c r="R9"/>
  <c r="R14" i="16"/>
  <c r="R12"/>
  <c r="R9"/>
  <c r="R18" i="15"/>
  <c r="R16"/>
  <c r="R13"/>
  <c r="R9"/>
  <c r="R38" i="14"/>
  <c r="R34"/>
  <c r="R31"/>
  <c r="R27"/>
  <c r="R23"/>
  <c r="R19"/>
  <c r="R17"/>
  <c r="R15"/>
  <c r="R13"/>
  <c r="R11"/>
  <c r="R9"/>
  <c r="R23" i="13"/>
  <c r="R21"/>
  <c r="R19"/>
  <c r="R17"/>
  <c r="R15"/>
  <c r="R13"/>
  <c r="R11"/>
  <c r="R9"/>
  <c r="R11" i="12"/>
  <c r="R9"/>
  <c r="R9" i="10"/>
  <c r="E186" i="30"/>
  <c r="E167"/>
  <c r="R162"/>
  <c r="Q162"/>
  <c r="P162"/>
  <c r="O162"/>
  <c r="N162"/>
  <c r="M162"/>
  <c r="L162"/>
  <c r="K162"/>
  <c r="J162"/>
  <c r="I162"/>
  <c r="H162"/>
  <c r="G162"/>
  <c r="F162"/>
  <c r="E162"/>
  <c r="R161"/>
  <c r="Q161"/>
  <c r="P161"/>
  <c r="O161"/>
  <c r="N161"/>
  <c r="M161"/>
  <c r="L161"/>
  <c r="K161"/>
  <c r="J161"/>
  <c r="I161"/>
  <c r="H161"/>
  <c r="G161"/>
  <c r="F161"/>
  <c r="E161"/>
  <c r="R158"/>
  <c r="Q158"/>
  <c r="P158"/>
  <c r="O158"/>
  <c r="N158"/>
  <c r="M158"/>
  <c r="L158"/>
  <c r="K158"/>
  <c r="J158"/>
  <c r="I158"/>
  <c r="H158"/>
  <c r="G158"/>
  <c r="F158"/>
  <c r="E158"/>
  <c r="R157"/>
  <c r="Q157"/>
  <c r="P157"/>
  <c r="O157"/>
  <c r="N157"/>
  <c r="M157"/>
  <c r="L157"/>
  <c r="K157"/>
  <c r="J157"/>
  <c r="I157"/>
  <c r="H157"/>
  <c r="G157"/>
  <c r="F157"/>
  <c r="E157"/>
  <c r="R148"/>
  <c r="Q148"/>
  <c r="P148"/>
  <c r="O148"/>
  <c r="N148"/>
  <c r="M148"/>
  <c r="L148"/>
  <c r="K148"/>
  <c r="J148"/>
  <c r="I148"/>
  <c r="H148"/>
  <c r="G148"/>
  <c r="F148"/>
  <c r="E148"/>
  <c r="R147"/>
  <c r="Q147"/>
  <c r="P147"/>
  <c r="O147"/>
  <c r="N147"/>
  <c r="M147"/>
  <c r="L147"/>
  <c r="K147"/>
  <c r="J147"/>
  <c r="I147"/>
  <c r="H147"/>
  <c r="G147"/>
  <c r="F147"/>
  <c r="E147"/>
  <c r="R144"/>
  <c r="Q144"/>
  <c r="P144"/>
  <c r="O144"/>
  <c r="N144"/>
  <c r="M144"/>
  <c r="L144"/>
  <c r="K144"/>
  <c r="J144"/>
  <c r="I144"/>
  <c r="H144"/>
  <c r="G144"/>
  <c r="F144"/>
  <c r="E144"/>
  <c r="R143"/>
  <c r="Q143"/>
  <c r="P143"/>
  <c r="O143"/>
  <c r="N143"/>
  <c r="M143"/>
  <c r="L143"/>
  <c r="K143"/>
  <c r="J143"/>
  <c r="I143"/>
  <c r="H143"/>
  <c r="G143"/>
  <c r="F143"/>
  <c r="E143"/>
  <c r="R135"/>
  <c r="Q135"/>
  <c r="P135"/>
  <c r="O135"/>
  <c r="N135"/>
  <c r="M135"/>
  <c r="L135"/>
  <c r="K135"/>
  <c r="J135"/>
  <c r="I135"/>
  <c r="H135"/>
  <c r="G135"/>
  <c r="F135"/>
  <c r="E135"/>
  <c r="R134"/>
  <c r="Q134"/>
  <c r="P134"/>
  <c r="O134"/>
  <c r="N134"/>
  <c r="M134"/>
  <c r="L134"/>
  <c r="K134"/>
  <c r="J134"/>
  <c r="I134"/>
  <c r="H134"/>
  <c r="G134"/>
  <c r="F134"/>
  <c r="E134"/>
  <c r="R131"/>
  <c r="Q131"/>
  <c r="P131"/>
  <c r="O131"/>
  <c r="N131"/>
  <c r="M131"/>
  <c r="L131"/>
  <c r="K131"/>
  <c r="J131"/>
  <c r="I131"/>
  <c r="H131"/>
  <c r="G131"/>
  <c r="F131"/>
  <c r="E131"/>
  <c r="R130"/>
  <c r="Q130"/>
  <c r="P130"/>
  <c r="O130"/>
  <c r="N130"/>
  <c r="M130"/>
  <c r="L130"/>
  <c r="K130"/>
  <c r="J130"/>
  <c r="I130"/>
  <c r="H130"/>
  <c r="G130"/>
  <c r="F130"/>
  <c r="E130"/>
  <c r="E111"/>
  <c r="E100"/>
  <c r="E91"/>
  <c r="E78"/>
  <c r="E45"/>
  <c r="E27"/>
  <c r="R22"/>
  <c r="Q22"/>
  <c r="P22"/>
  <c r="O22"/>
  <c r="N22"/>
  <c r="M22"/>
  <c r="L22"/>
  <c r="K22"/>
  <c r="J22"/>
  <c r="I22"/>
  <c r="H22"/>
  <c r="G22"/>
  <c r="F22"/>
  <c r="E22"/>
  <c r="R21"/>
  <c r="Q21"/>
  <c r="P21"/>
  <c r="O21"/>
  <c r="N21"/>
  <c r="M21"/>
  <c r="L21"/>
  <c r="K21"/>
  <c r="J21"/>
  <c r="I21"/>
  <c r="H21"/>
  <c r="G21"/>
  <c r="F21"/>
  <c r="E21"/>
  <c r="R18"/>
  <c r="Q18"/>
  <c r="P18"/>
  <c r="O18"/>
  <c r="N18"/>
  <c r="M18"/>
  <c r="L18"/>
  <c r="K18"/>
  <c r="J18"/>
  <c r="I18"/>
  <c r="H18"/>
  <c r="G18"/>
  <c r="F18"/>
  <c r="E18"/>
  <c r="R12"/>
  <c r="Q12"/>
  <c r="P12"/>
  <c r="O12"/>
  <c r="N12"/>
  <c r="M12"/>
  <c r="L12"/>
  <c r="K12"/>
  <c r="J12"/>
  <c r="I12"/>
  <c r="H12"/>
  <c r="G12"/>
  <c r="F12"/>
  <c r="E12"/>
  <c r="R11"/>
  <c r="Q11"/>
  <c r="P11"/>
  <c r="O11"/>
  <c r="N11"/>
  <c r="M11"/>
  <c r="L11"/>
  <c r="K11"/>
  <c r="J11"/>
  <c r="I11"/>
  <c r="H11"/>
  <c r="G11"/>
  <c r="F11"/>
  <c r="E11"/>
  <c r="E9"/>
  <c r="E40" i="10"/>
  <c r="E21"/>
  <c r="R16"/>
  <c r="Q16"/>
  <c r="P16"/>
  <c r="O16"/>
  <c r="N16"/>
  <c r="M16"/>
  <c r="L16"/>
  <c r="K16"/>
  <c r="J16"/>
  <c r="I16"/>
  <c r="H16"/>
  <c r="G16"/>
  <c r="F16"/>
  <c r="E16"/>
  <c r="R15"/>
  <c r="Q15"/>
  <c r="P15"/>
  <c r="O15"/>
  <c r="N15"/>
  <c r="M15"/>
  <c r="L15"/>
  <c r="K15"/>
  <c r="J15"/>
  <c r="I15"/>
  <c r="H15"/>
  <c r="G15"/>
  <c r="F15"/>
  <c r="E15"/>
  <c r="R12"/>
  <c r="Q12"/>
  <c r="P12"/>
  <c r="O12"/>
  <c r="N12"/>
  <c r="M12"/>
  <c r="L12"/>
  <c r="K12"/>
  <c r="J12"/>
  <c r="I12"/>
  <c r="H12"/>
  <c r="G12"/>
  <c r="F12"/>
  <c r="E12"/>
  <c r="R11"/>
  <c r="Q11"/>
  <c r="P11"/>
  <c r="O11"/>
  <c r="N11"/>
  <c r="M11"/>
  <c r="L11"/>
  <c r="K11"/>
  <c r="J11"/>
  <c r="I11"/>
  <c r="H11"/>
  <c r="G11"/>
  <c r="F11"/>
  <c r="E11"/>
</calcChain>
</file>

<file path=xl/sharedStrings.xml><?xml version="1.0" encoding="utf-8"?>
<sst xmlns="http://schemas.openxmlformats.org/spreadsheetml/2006/main" count="1028" uniqueCount="197">
  <si>
    <t>ต.ค.</t>
  </si>
  <si>
    <t>พ.ย.</t>
  </si>
  <si>
    <t>ธ.ค.</t>
  </si>
  <si>
    <t>ม.ค.</t>
  </si>
  <si>
    <t>ก.พ.</t>
  </si>
  <si>
    <t>มี.ค.</t>
  </si>
  <si>
    <t>รายการ</t>
  </si>
  <si>
    <t>งบประมาณ</t>
  </si>
  <si>
    <t>อนุมัติ</t>
  </si>
  <si>
    <t>ประจำปีงบประมาณ 2557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</si>
  <si>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</si>
  <si>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</si>
  <si>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</si>
  <si>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</si>
  <si>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</si>
  <si>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</si>
  <si>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</si>
  <si>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ร้อยละ</t>
  </si>
  <si>
    <t>สถาบันวิจัยและพัฒนา</t>
  </si>
  <si>
    <t>มหาวิทยาลัยทักษิณ ครั้งที่ 24 ประจำปี 2557</t>
  </si>
  <si>
    <t>แผน</t>
  </si>
  <si>
    <t>ผล</t>
  </si>
  <si>
    <t>ฝ่ายบริหารวิทยาเขตสงขลา</t>
  </si>
  <si>
    <t>บุคลากรมหาวิทยาลัยทักษิณ ระดับชาติ</t>
  </si>
  <si>
    <t>ฝ่ายบริหารวิทยาเขตพัทลุง</t>
  </si>
  <si>
    <t>วิทยาเขตพัทลุง ประจำปีงบประมาณ 2557</t>
  </si>
  <si>
    <t>วิทยาเขตสงขลา ประจำปีงบประมาณ 2557</t>
  </si>
  <si>
    <t>คณะวิทยาศาสตร์</t>
  </si>
  <si>
    <t>ฟางปรุงแต่งเพื่อเป็นอาหารสัตว์</t>
  </si>
  <si>
    <t>ประจำปี 2557</t>
  </si>
  <si>
    <t>ย่อยสลายได้ ภาคใต้</t>
  </si>
  <si>
    <t>คุณภาพสูงและถ่านอัดแท่ง</t>
  </si>
  <si>
    <t>ชุมชน</t>
  </si>
  <si>
    <t xml:space="preserve">1. โครงการประชุมวิชาการระดับชาติ </t>
  </si>
  <si>
    <t>2. โครงการเผยแพร่และนำเสนอผลงานวิจัย</t>
  </si>
  <si>
    <t>1. โครงการทักษิณวิชาการ มหาวิทยาลัยทักษิณ</t>
  </si>
  <si>
    <t>1. โครงการเกษตรแฟร์จังหวัดพัทลุง ครั้งที่ 10</t>
  </si>
  <si>
    <t>2. โครงการทักษิณวิชาการ มหาวิทยาลัยทักษิณ</t>
  </si>
  <si>
    <t>อนุรักษ์ดินปลูกลองกองตันหยงมัส</t>
  </si>
  <si>
    <t>1. โครงการอบรมเชิงปฏิบัติการถ่ายทอดการทำ</t>
  </si>
  <si>
    <t>2. โครงการสัปดาห์วิทยาศาสตร์แห่งชาติ</t>
  </si>
  <si>
    <t>3. โครงการสาธิตระบบก๊าซชีวภาพจากขยะ</t>
  </si>
  <si>
    <t>4. โครงการอบรมเชิงปฏิบัติการการผลิตถ่าน</t>
  </si>
  <si>
    <t>5. โครงการอบรมเชิงปฏิบัติการถ่ายทอดการ</t>
  </si>
  <si>
    <t>6. โครงการค่ายวิทยศาสตร์แบบบูรณาการเพื่อ</t>
  </si>
  <si>
    <t>7. โครงการถ่ายทอดการปลูกข้าวอินทรีย์ด้วย</t>
  </si>
  <si>
    <t>วิถีภูมิปัญญาและเทคโนโลยี</t>
  </si>
  <si>
    <t>8. โครงการบริหารจัดการน้ำชุมชนตามแนว</t>
  </si>
  <si>
    <t>พระราชดำริ พื้นที่ภาคใต้</t>
  </si>
  <si>
    <t>1. โครงการค่ายผู้นำวิทยาศาสตร์เกษตร</t>
  </si>
  <si>
    <t>Yong agricultural scientist12th</t>
  </si>
  <si>
    <t>2. โครงการนักวิทยาศาสตร์รุ่นเยาว์ ครั้งที่ 2</t>
  </si>
  <si>
    <t>3. โครงการเกษตรแบบพอเพียง สู่การบูรณา</t>
  </si>
  <si>
    <t>การความรู้นอกห้องเรียน ครั้งที่ 3</t>
  </si>
  <si>
    <t>4. โครงการฝึกอบรมเชิงปฏิบัติการแปรรูปผลิต</t>
  </si>
  <si>
    <t>ภัณฑ์ข้าวนึ่งเพื่อสุขภาพจากข้าวพื้นเมืองภาคใต้</t>
  </si>
  <si>
    <t>5. โครงการเพิ่มคุณภาพและมาตรฐานในการผลิต</t>
  </si>
  <si>
    <t>ข้าวสังข์หยดพัทลุง ภูมิปัญญาสู่สากล</t>
  </si>
  <si>
    <t>6. โครงการยกระดับคุณภาพผลผลิตทางการ</t>
  </si>
  <si>
    <t>การเพิ่มมูลค่าจากเศษวัสดุเหลือใช้ทางการเกษตร</t>
  </si>
  <si>
    <t>ในการผลิตเห็ดฟางและปุ๋ยหมัก</t>
  </si>
  <si>
    <t>7. โครงการยกระดับคุณภาพผลผลิตทางการ</t>
  </si>
  <si>
    <t>เกษตรรอบลุ่มทะเลสาบสงขลา โครงการย่อยที่ 2</t>
  </si>
  <si>
    <t>เกษตรรอบลุ่มทะเลสาบสงขลา โครงการย่อยที่ 1</t>
  </si>
  <si>
    <t>การผลิตผักไฮโดรโปนิกส์อย่างง่ายเพื่อการบริโภคใน</t>
  </si>
  <si>
    <t>ครัวเรือน</t>
  </si>
  <si>
    <t>เกษตรรอบลุ่มทะเลสาบสงขลา โครงการย่อยที่ 3</t>
  </si>
  <si>
    <t>8. โครงการยกระดับคุณภาพผลผลิตทางการ</t>
  </si>
  <si>
    <t>9. โครงการยกระดับคุณภาพผลผลิตทางการ</t>
  </si>
  <si>
    <t>เกษตรรอบลุ่มทะเลสาบสงขลา โครงการย่อยที่ 4</t>
  </si>
  <si>
    <t>การให้ความรู้เกี่ยวกับการเลี้ยงและการตลาดแพะ</t>
  </si>
  <si>
    <t>10. โครงการยกระดับคุณภาพผลผลิตทางการ</t>
  </si>
  <si>
    <t>เกษตรรอบลุ่มทะเลสาบสงขลา โครงการย่อยที่ 5</t>
  </si>
  <si>
    <t>การถ่ายทอดเทคโนโลยีการแปรรูปอาหารเพื่อ</t>
  </si>
  <si>
    <t>สุขภาพเพื่อการสร้างมูลค่าแก่ผลผลิต</t>
  </si>
  <si>
    <t>11. โครงการคลินิกเกษตรเคลื่อนที่</t>
  </si>
  <si>
    <t>คณะเทคโนโลยีและการพัฒนาชุมชน</t>
  </si>
  <si>
    <t>คณะวิทยาการสุขภาพและการกีฬา</t>
  </si>
  <si>
    <t>1 โครงการปรับปรุงสถานีงานเพื่อลดปัญหา</t>
  </si>
  <si>
    <t>vision syndrome) ในกลุ่มนักเรียนและบุคลากร</t>
  </si>
  <si>
    <t>ระดับมัธยมศึกษา</t>
  </si>
  <si>
    <t>2. โครงการเยี่ยมบ้านและให้คำปรึกษาเกี่ยวกับ</t>
  </si>
  <si>
    <t>แนวทางในการดูแลผู้ป่วยอัมพฤกษ์ ด้วยการแพทย์</t>
  </si>
  <si>
    <t>แผนไทย</t>
  </si>
  <si>
    <t>3. โครงการพัฒนาโรงเรียน ตชด ต้นแบบสุขภาพ</t>
  </si>
  <si>
    <t>นักเรียนอนามัยดี</t>
  </si>
  <si>
    <t xml:space="preserve">4. โครงการฟื้นฟูสมรรถภาพทางกาย (ข้อเข่า) </t>
  </si>
  <si>
    <t>ของผู้สูงอายุ ต.เกาะเตา อ.ป่าพยอม จ.พัทลุง</t>
  </si>
  <si>
    <t>คณะศึกษาศาสตร์</t>
  </si>
  <si>
    <t>1. โครงการพัฒนาศักยภาพโรงเรียนในพระราช-</t>
  </si>
  <si>
    <t>ดำริ และโรงเรียนขาดแคลนในเขตพื้นที่การศึกษา</t>
  </si>
  <si>
    <t>4 จังหวัดภาคใต้</t>
  </si>
  <si>
    <t>2. โครงการกีฬาเพื่อบูรณาการทางสังคมใน</t>
  </si>
  <si>
    <t>จังหวัดชายแดนภาคใต้</t>
  </si>
  <si>
    <t>3. โครงการอบรมกีฬาสำหรับผู้ฝึกสอนขั้นพื้นฐาน</t>
  </si>
  <si>
    <t>คณะมนุษยศาสตร์และสังคมศาสตร์</t>
  </si>
  <si>
    <t>1. โครงการประกวดทักษะการใช้ภาษาไทยระดับ</t>
  </si>
  <si>
    <t>มัธยมศึกษา ภาคใต้ชิงถ้วยรางวัลพระราชทาน</t>
  </si>
  <si>
    <t>สมเด็จพระเทพรัตนราชสุดาฯ สยามบรมราชกุมารี</t>
  </si>
  <si>
    <t>2. โครงการศูนย์ศึกษาบูรณาการทางสังคมจังหวัด</t>
  </si>
  <si>
    <t>ชายแดนใต้ ปีที่ 3</t>
  </si>
  <si>
    <t>3. โครงการสัปดาห์แห่งการเรียนรู้ภูมิศาสตร์และ</t>
  </si>
  <si>
    <t>วันสารสนเทศภูมิศาสตร์นานาชาติ GIS DAY 2013</t>
  </si>
  <si>
    <t>4. โครงการค่ายภูมิศาสตร์ ครั้งที่ 5</t>
  </si>
  <si>
    <t>คณะศิลปกรรมศาสตร์</t>
  </si>
  <si>
    <t>1. โครงการทศวรรษ สืบสาน สร้างสรรค์</t>
  </si>
  <si>
    <t>ศิลปกรรมร่วมสมัยไทยทักษิณ</t>
  </si>
  <si>
    <t>2. โครงการนำความรู้ศิลปะสู่ครูและนักเรียนชาย</t>
  </si>
  <si>
    <t>แดนปาดังเบซาร์</t>
  </si>
  <si>
    <t>3. โครงการสัมมนาเชิงปฏิบัติการประติมากรรม</t>
  </si>
  <si>
    <t>การหล่อโลหะสำริด</t>
  </si>
  <si>
    <t xml:space="preserve">4. โครงการนิทรรศการศิลปกรรมแห่งชาติ </t>
  </si>
  <si>
    <t>ครั้งที่ 59</t>
  </si>
  <si>
    <t>5. โครงการนิทรรศการศิลปกรรมร่วมสมัยของ</t>
  </si>
  <si>
    <t>ศิลปินรุ่นเยาว์ ครั้งที่ 30</t>
  </si>
  <si>
    <t>6. โครงการอบรมเชิงปฏิบัติการวงซิมโฟนีออเคส-</t>
  </si>
  <si>
    <t>ตร้า และการจัดแสดงดนตรีในความร่วมมือทางวิชา</t>
  </si>
  <si>
    <t xml:space="preserve">การระหว่างมหาวิทยาลัยทักษิณ Universiti </t>
  </si>
  <si>
    <t>Pendidikan Sultan Idris Malaysia และ</t>
  </si>
  <si>
    <t>Universiti Sains Mslavsia</t>
  </si>
  <si>
    <t>7. โครงการค่ายศิลปะสู่ชุมชนเกาะยาว จังหวัด</t>
  </si>
  <si>
    <t>พังงา</t>
  </si>
  <si>
    <t>คณะนิติศาสตร์</t>
  </si>
  <si>
    <t>1. โครงการอบรมคลินิกกฎหมาย ครั้งที่ 5</t>
  </si>
  <si>
    <t>วิทยาลัยภูมิปัญญาชุมชน</t>
  </si>
  <si>
    <t>1. โครงการบริการข้อมูลภูมิปัญญาทักษิณเพื่อการ</t>
  </si>
  <si>
    <t>พัฒนาชุมชนท้องถิ่น</t>
  </si>
  <si>
    <t>2. โครงการส่งเสริมสุขภาพผู้ผลิตและผู้บริโภคผลิต</t>
  </si>
  <si>
    <t>ภัณฑ์ขี้พร้าไฟ (ฟักข้าว) สู่วิถีพอเพียง</t>
  </si>
  <si>
    <t>3. โครงการถ่ายทอดภูมิปัญญา 100 ประโยชน์</t>
  </si>
  <si>
    <t>กรณีเหล้าพื้นบ้าน (ตะเครียะ)</t>
  </si>
  <si>
    <t>4. โครงการเสริมสร้างกระบวนการเรียนรู้เพื่อการ</t>
  </si>
  <si>
    <t>อนุรักษ์อาหารพื้นถิ่นรอบลุ่มทะเลสาบสงขลา</t>
  </si>
  <si>
    <t>5. โครงการค่ายเยาวชนคนรักษ์สุขภาพตามวิถี</t>
  </si>
  <si>
    <t>ใต้ รุ่นที่ 6</t>
  </si>
  <si>
    <t>6. โครงการนิสิตร่วมเรียนรุ้และพัฒนาชุมชน</t>
  </si>
  <si>
    <t>เกษตรสู่วิถีพอเพียง รุ่นที่ 1</t>
  </si>
  <si>
    <t>7. โครงการเรียนรู้ภูมิปัญญาท้องถิ่นภาคใต้ใน</t>
  </si>
  <si>
    <t>วันเด็ก</t>
  </si>
  <si>
    <t>8. สร้างกระบวนการเรียนรู้ภูมิปัญญาการแพทย์</t>
  </si>
  <si>
    <t>แผนไทยเพื่อการดูแลสุขภาพของเยาวชนในโรงเรียน</t>
  </si>
  <si>
    <t>อย่างยั่งยืน</t>
  </si>
  <si>
    <t>สถาบันปฏิบัติการชุมชนเพื่อการศึกษาแบบบูรณาการ</t>
  </si>
  <si>
    <t>1. โครงการพัฒนาสื่อการสอนระดับปฐมวัยและ</t>
  </si>
  <si>
    <t>การจัดสภาพแวดล้อมที่สอดคล้องกับวีถีชุมชน</t>
  </si>
  <si>
    <t>2. โครงการคืนป่าให้ผืนดิน ด้วยวิถีเกษตรผสม-</t>
  </si>
  <si>
    <t>ผสาน เพื่อสร้างความเข้มแข็งสู่ชุมชน (ปีที่ 3 การติด</t>
  </si>
  <si>
    <t>ยางพารา</t>
  </si>
  <si>
    <t>3. โครงการฝายชะลอน้ำไหล คืนสมดุลธรรมชาติ</t>
  </si>
  <si>
    <t>สู่ป่าต้นน้ำชุมชน</t>
  </si>
  <si>
    <t>สถาบันทักษิณคดีศึกษา</t>
  </si>
  <si>
    <t>1. โครงการเรียนรู้วัฒนธรรมพื้นบ้านภาคใต้ :</t>
  </si>
  <si>
    <t>วันเด็กแห่งชาติ</t>
  </si>
  <si>
    <t>วิทยาลัยการจัดการเพื่อการพัฒนา</t>
  </si>
  <si>
    <t>1. โครงการเสริมสร้างกระบวนการเรียนรู้ชุมชน</t>
  </si>
  <si>
    <t>ท้องถิ่นทะเลสาบสงขลา (คาบสมุทรสทิงพระ)</t>
  </si>
  <si>
    <t>2. โครงการการจัดการองค์ความรู้เพื่อการขับ</t>
  </si>
  <si>
    <t>เคลื่อนชุมชนท้องถิ่นจัดตนเองลุ่มน้ำทะเลสงขลา</t>
  </si>
  <si>
    <t>(ธรรมนูญลุ่มน้ำทะเลสาบสงขลา)</t>
  </si>
  <si>
    <t>สำนักคอมพิวเตอร์ วิทขาเขตพัทลุง</t>
  </si>
  <si>
    <t>1. โครงการค่ายคอมพิวเตอร์สำหรับเยาวชน</t>
  </si>
  <si>
    <t>ครั้งที่ 8 ทีเอสยูไซเบอร์แคมป์ 2014</t>
  </si>
  <si>
    <t>(TSU CYBERCAMP 2014)</t>
  </si>
  <si>
    <t>2. โครงการค่ายเยาวชนการสร้าง Cartoon</t>
  </si>
  <si>
    <t>animation 2014</t>
  </si>
  <si>
    <t>3. โครงการ Yong web Designer จุดประกาย</t>
  </si>
  <si>
    <t>ออกแบบเว็บไซต์รุ่นใหม่</t>
  </si>
  <si>
    <t>สำนักหอสมุด วิทยาเขตพัทลุง</t>
  </si>
  <si>
    <t>1. โครงการ Library Camp ตามรอยพ่อ สานต่อ</t>
  </si>
  <si>
    <t>ความรู้สู่ภูมิปัญญาเด็กไทย</t>
  </si>
  <si>
    <t>ศูนย์บ่มเพาะวิสาหกิจชุมชน</t>
  </si>
  <si>
    <t>1. โครงการอบรมการพัฒนาผลิตภัณฑ์ชุมชนและ</t>
  </si>
  <si>
    <t>ท้องถิ่น (OTOP) และการบรรจุภัณฑ์</t>
  </si>
  <si>
    <t>2. โครงการแปรรูปผลิตภัณฑ์จากเห็ด รุ่นที่ 3</t>
  </si>
  <si>
    <t>แผนการเบิกจ่ายงบประมาณ</t>
  </si>
  <si>
    <t>โครงการบริการวิชาการแก่สังคม มหาวิทยาลัยทักษิณ</t>
  </si>
  <si>
    <t>หน่วยงาน : สถาบันปฏิบัติการชุมชนเพื่อการศึกษาแบบบูรณาการ</t>
  </si>
  <si>
    <t>การยืดอายุและการเก็บรักษาด้วงสาคูเพื่อการ</t>
  </si>
  <si>
    <t>จำหน่ายและเพิ่มช่องทางในการขยายตลาดรับซื้อ</t>
  </si>
  <si>
    <t>สุขภาพตาจากการใช้คอมพิวเตอร์ (Computer</t>
  </si>
  <si>
    <t>ตามและประเมินผลการเจริญเติบโตของพืชร่วมในสวน</t>
  </si>
  <si>
    <t>หน่วยงาน : ฝ่ายบริหารวิทยาเขตสงขลา</t>
  </si>
  <si>
    <t>หน่วยงาน : ฝ่ายบริหารวิทยาเขตพัทลุง</t>
  </si>
  <si>
    <t>หน่วยงาน : คณะวิทยาศาสตร์</t>
  </si>
  <si>
    <t>หน่วยงาน : คณะเทคโนโลยีและการพัฒนาชุมชน</t>
  </si>
  <si>
    <t>หน่วยงาน : คณะวิทยาการสุขภาพและการกีฬา</t>
  </si>
  <si>
    <t>หน่วยงาน : คณะศึกษาศาสตร์</t>
  </si>
  <si>
    <t>หน่วยงาน : คณะมนุษยศาสตร์และสังคมศาสตร์</t>
  </si>
  <si>
    <t>หน่วยงาน : คณะศิลปกรรมศาสตร์</t>
  </si>
  <si>
    <t>หน่วยงาน : คณะนิติศาสตร์</t>
  </si>
  <si>
    <t>หน่วยงาน : สำนักคอมพิวเตอร์ (พัทลุง)</t>
  </si>
  <si>
    <t>หน่วยงาน : สำนักหอสมุด (พัทลุง)</t>
  </si>
  <si>
    <t>หน่วยงาน : สถาบันทักษิณคดีศึกษา</t>
  </si>
  <si>
    <t>หน่วยงาน : สถาบันวิจัยและพัฒนา</t>
  </si>
  <si>
    <t>หน่วยงาน : ศูนย์บ่มเพาะวิสาหกิจชุมชน</t>
  </si>
  <si>
    <t>หน่วยงาน : วิทยาลัยภูมิปัญญาชุมชน</t>
  </si>
  <si>
    <t>หน่วยงาน : วิทยาลัยการจัดการเพื่อการพัฒนา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</si>
</sst>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0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sz val="21"/>
      <color theme="1"/>
      <name val="TH SarabunPSK"/>
      <family val="2"/>
    </font>
    <font>
      <sz val="21"/>
      <color theme="1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43" fontId="3" fillId="3" borderId="15" xfId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43" fontId="3" fillId="3" borderId="18" xfId="1" applyFont="1" applyFill="1" applyBorder="1" applyAlignment="1">
      <alignment horizontal="center"/>
    </xf>
    <xf numFmtId="43" fontId="3" fillId="2" borderId="15" xfId="1" applyFont="1" applyFill="1" applyBorder="1" applyAlignment="1">
      <alignment horizontal="center"/>
    </xf>
    <xf numFmtId="43" fontId="3" fillId="2" borderId="18" xfId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3" fontId="3" fillId="0" borderId="15" xfId="1" applyFont="1" applyFill="1" applyBorder="1" applyAlignment="1">
      <alignment horizontal="center"/>
    </xf>
    <xf numFmtId="0" fontId="3" fillId="0" borderId="0" xfId="0" applyFont="1" applyFill="1"/>
    <xf numFmtId="187" fontId="2" fillId="0" borderId="5" xfId="1" applyNumberFormat="1" applyFont="1" applyFill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/>
    <xf numFmtId="0" fontId="9" fillId="0" borderId="4" xfId="0" applyFont="1" applyBorder="1" applyAlignment="1">
      <alignment horizontal="center"/>
    </xf>
    <xf numFmtId="0" fontId="9" fillId="0" borderId="3" xfId="0" applyFont="1" applyBorder="1" applyAlignment="1"/>
    <xf numFmtId="0" fontId="9" fillId="0" borderId="0" xfId="0" applyFont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/>
    </xf>
    <xf numFmtId="187" fontId="9" fillId="0" borderId="5" xfId="1" applyNumberFormat="1" applyFont="1" applyFill="1" applyBorder="1" applyAlignment="1">
      <alignment horizontal="center"/>
    </xf>
    <xf numFmtId="43" fontId="9" fillId="0" borderId="5" xfId="1" applyFont="1" applyFill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/>
    </xf>
    <xf numFmtId="43" fontId="9" fillId="0" borderId="6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187" fontId="2" fillId="0" borderId="6" xfId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87" fontId="9" fillId="0" borderId="6" xfId="1" applyNumberFormat="1" applyFont="1" applyFill="1" applyBorder="1" applyAlignment="1">
      <alignment horizontal="center"/>
    </xf>
    <xf numFmtId="0" fontId="9" fillId="0" borderId="0" xfId="0" applyFont="1" applyFill="1"/>
    <xf numFmtId="0" fontId="9" fillId="2" borderId="5" xfId="0" applyFont="1" applyFill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187" fontId="3" fillId="0" borderId="15" xfId="1" applyNumberFormat="1" applyFont="1" applyFill="1" applyBorder="1" applyAlignment="1">
      <alignment horizontal="center"/>
    </xf>
    <xf numFmtId="187" fontId="3" fillId="0" borderId="18" xfId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/>
    </xf>
    <xf numFmtId="187" fontId="9" fillId="0" borderId="4" xfId="1" applyNumberFormat="1" applyFont="1" applyFill="1" applyBorder="1" applyAlignment="1">
      <alignment horizontal="center"/>
    </xf>
    <xf numFmtId="43" fontId="9" fillId="0" borderId="4" xfId="1" applyFont="1" applyFill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0" borderId="5" xfId="0" applyFont="1" applyBorder="1"/>
    <xf numFmtId="187" fontId="9" fillId="0" borderId="5" xfId="1" applyNumberFormat="1" applyFont="1" applyFill="1" applyBorder="1"/>
    <xf numFmtId="0" fontId="9" fillId="0" borderId="11" xfId="0" applyFont="1" applyBorder="1"/>
    <xf numFmtId="0" fontId="9" fillId="0" borderId="12" xfId="0" applyFont="1" applyBorder="1"/>
    <xf numFmtId="187" fontId="9" fillId="0" borderId="6" xfId="1" applyNumberFormat="1" applyFont="1" applyFill="1" applyBorder="1"/>
    <xf numFmtId="0" fontId="4" fillId="3" borderId="15" xfId="0" applyFont="1" applyFill="1" applyBorder="1" applyAlignment="1">
      <alignment horizontal="center"/>
    </xf>
    <xf numFmtId="187" fontId="4" fillId="0" borderId="15" xfId="1" applyNumberFormat="1" applyFont="1" applyFill="1" applyBorder="1" applyAlignment="1">
      <alignment horizontal="center"/>
    </xf>
    <xf numFmtId="43" fontId="4" fillId="3" borderId="15" xfId="1" applyFont="1" applyFill="1" applyBorder="1" applyAlignment="1">
      <alignment horizontal="center"/>
    </xf>
    <xf numFmtId="0" fontId="4" fillId="0" borderId="0" xfId="0" applyFont="1"/>
    <xf numFmtId="0" fontId="4" fillId="3" borderId="18" xfId="0" applyFont="1" applyFill="1" applyBorder="1" applyAlignment="1">
      <alignment horizontal="center"/>
    </xf>
    <xf numFmtId="187" fontId="4" fillId="0" borderId="18" xfId="1" applyNumberFormat="1" applyFont="1" applyFill="1" applyBorder="1" applyAlignment="1">
      <alignment horizontal="center"/>
    </xf>
    <xf numFmtId="43" fontId="4" fillId="3" borderId="18" xfId="1" applyFont="1" applyFill="1" applyBorder="1" applyAlignment="1">
      <alignment horizontal="center"/>
    </xf>
    <xf numFmtId="187" fontId="9" fillId="0" borderId="0" xfId="1" applyNumberFormat="1" applyFont="1" applyFill="1"/>
    <xf numFmtId="0" fontId="9" fillId="0" borderId="0" xfId="0" applyFont="1" applyAlignment="1"/>
    <xf numFmtId="0" fontId="9" fillId="0" borderId="6" xfId="0" applyFont="1" applyBorder="1" applyAlignment="1"/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9" fillId="0" borderId="0" xfId="0" applyFont="1" applyFill="1" applyAlignment="1"/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8"/>
  <sheetViews>
    <sheetView showGridLines="0" tabSelected="1" workbookViewId="0">
      <pane ySplit="8" topLeftCell="A9" activePane="bottomLeft" state="frozen"/>
      <selection pane="bottomLeft" activeCell="G73" sqref="G73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181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35</v>
      </c>
      <c r="D9" s="36" t="s">
        <v>20</v>
      </c>
      <c r="E9" s="37">
        <v>1500000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>
        <f>SUM(F9:Q9)</f>
        <v>0</v>
      </c>
      <c r="S9" s="38"/>
    </row>
    <row r="10" spans="2:19" s="30" customFormat="1" ht="22.5" customHeight="1">
      <c r="B10" s="39" t="s">
        <v>26</v>
      </c>
      <c r="C10" s="40"/>
      <c r="D10" s="41" t="s">
        <v>21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</row>
    <row r="11" spans="2:19" s="69" customFormat="1" ht="21" hidden="1" customHeight="1">
      <c r="B11" s="86" t="s">
        <v>150</v>
      </c>
      <c r="C11" s="87" t="s">
        <v>22</v>
      </c>
      <c r="D11" s="66" t="s">
        <v>20</v>
      </c>
      <c r="E11" s="67">
        <f>E13</f>
        <v>54000</v>
      </c>
      <c r="F11" s="67">
        <f t="shared" ref="F11:R12" si="0">+F13</f>
        <v>0</v>
      </c>
      <c r="G11" s="67">
        <f t="shared" si="0"/>
        <v>0</v>
      </c>
      <c r="H11" s="67">
        <f t="shared" si="0"/>
        <v>0</v>
      </c>
      <c r="I11" s="67">
        <f t="shared" si="0"/>
        <v>0</v>
      </c>
      <c r="J11" s="67">
        <f t="shared" si="0"/>
        <v>0</v>
      </c>
      <c r="K11" s="67">
        <f t="shared" si="0"/>
        <v>0</v>
      </c>
      <c r="L11" s="67">
        <f t="shared" si="0"/>
        <v>0</v>
      </c>
      <c r="M11" s="67">
        <f t="shared" si="0"/>
        <v>0</v>
      </c>
      <c r="N11" s="67">
        <f t="shared" si="0"/>
        <v>0</v>
      </c>
      <c r="O11" s="67">
        <f t="shared" si="0"/>
        <v>0</v>
      </c>
      <c r="P11" s="67">
        <f t="shared" si="0"/>
        <v>0</v>
      </c>
      <c r="Q11" s="67">
        <f t="shared" si="0"/>
        <v>0</v>
      </c>
      <c r="R11" s="67">
        <f t="shared" si="0"/>
        <v>0</v>
      </c>
      <c r="S11" s="68"/>
    </row>
    <row r="12" spans="2:19" s="69" customFormat="1" ht="21" hidden="1" customHeight="1">
      <c r="B12" s="84"/>
      <c r="C12" s="85"/>
      <c r="D12" s="70" t="s">
        <v>21</v>
      </c>
      <c r="E12" s="71">
        <f>+E14</f>
        <v>0</v>
      </c>
      <c r="F12" s="71">
        <f t="shared" si="0"/>
        <v>0</v>
      </c>
      <c r="G12" s="71">
        <f t="shared" si="0"/>
        <v>0</v>
      </c>
      <c r="H12" s="71">
        <f t="shared" si="0"/>
        <v>0</v>
      </c>
      <c r="I12" s="71">
        <f t="shared" si="0"/>
        <v>0</v>
      </c>
      <c r="J12" s="71">
        <f t="shared" si="0"/>
        <v>0</v>
      </c>
      <c r="K12" s="71">
        <f t="shared" si="0"/>
        <v>0</v>
      </c>
      <c r="L12" s="71">
        <f t="shared" si="0"/>
        <v>0</v>
      </c>
      <c r="M12" s="71">
        <f t="shared" si="0"/>
        <v>0</v>
      </c>
      <c r="N12" s="71">
        <f t="shared" si="0"/>
        <v>0</v>
      </c>
      <c r="O12" s="71">
        <f t="shared" si="0"/>
        <v>0</v>
      </c>
      <c r="P12" s="71">
        <f t="shared" si="0"/>
        <v>0</v>
      </c>
      <c r="Q12" s="71">
        <f t="shared" si="0"/>
        <v>0</v>
      </c>
      <c r="R12" s="71">
        <f t="shared" si="0"/>
        <v>0</v>
      </c>
      <c r="S12" s="72"/>
    </row>
    <row r="13" spans="2:19" s="30" customFormat="1" ht="21" hidden="1" customHeight="1">
      <c r="B13" s="34"/>
      <c r="C13" s="35" t="s">
        <v>151</v>
      </c>
      <c r="D13" s="36" t="s">
        <v>20</v>
      </c>
      <c r="E13" s="37">
        <v>54000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</row>
    <row r="14" spans="2:19" s="30" customFormat="1" ht="21" hidden="1" customHeight="1">
      <c r="B14" s="39" t="s">
        <v>152</v>
      </c>
      <c r="C14" s="40"/>
      <c r="D14" s="41" t="s">
        <v>21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3"/>
    </row>
    <row r="15" spans="2:19" s="69" customFormat="1" ht="21" hidden="1" customHeight="1">
      <c r="B15" s="86" t="s">
        <v>170</v>
      </c>
      <c r="C15" s="87" t="s">
        <v>22</v>
      </c>
      <c r="D15" s="66" t="s">
        <v>20</v>
      </c>
      <c r="E15" s="67">
        <f>E17+E19</f>
        <v>48000</v>
      </c>
      <c r="F15" s="67">
        <f t="shared" ref="F15:R16" si="1">+F17</f>
        <v>0</v>
      </c>
      <c r="G15" s="67">
        <f t="shared" si="1"/>
        <v>0</v>
      </c>
      <c r="H15" s="67">
        <f t="shared" si="1"/>
        <v>0</v>
      </c>
      <c r="I15" s="67">
        <f t="shared" si="1"/>
        <v>0</v>
      </c>
      <c r="J15" s="67">
        <f t="shared" si="1"/>
        <v>0</v>
      </c>
      <c r="K15" s="67">
        <f t="shared" si="1"/>
        <v>0</v>
      </c>
      <c r="L15" s="67">
        <f t="shared" si="1"/>
        <v>0</v>
      </c>
      <c r="M15" s="67">
        <f t="shared" si="1"/>
        <v>0</v>
      </c>
      <c r="N15" s="67">
        <f t="shared" si="1"/>
        <v>0</v>
      </c>
      <c r="O15" s="67">
        <f t="shared" si="1"/>
        <v>0</v>
      </c>
      <c r="P15" s="67">
        <f t="shared" si="1"/>
        <v>0</v>
      </c>
      <c r="Q15" s="67">
        <f t="shared" si="1"/>
        <v>0</v>
      </c>
      <c r="R15" s="67">
        <f t="shared" si="1"/>
        <v>0</v>
      </c>
      <c r="S15" s="68"/>
    </row>
    <row r="16" spans="2:19" s="69" customFormat="1" ht="21" hidden="1" customHeight="1">
      <c r="B16" s="84"/>
      <c r="C16" s="85"/>
      <c r="D16" s="70" t="s">
        <v>21</v>
      </c>
      <c r="E16" s="71">
        <f>+E18</f>
        <v>0</v>
      </c>
      <c r="F16" s="71">
        <f t="shared" si="1"/>
        <v>0</v>
      </c>
      <c r="G16" s="71">
        <f t="shared" si="1"/>
        <v>0</v>
      </c>
      <c r="H16" s="71">
        <f t="shared" si="1"/>
        <v>0</v>
      </c>
      <c r="I16" s="71">
        <f t="shared" si="1"/>
        <v>0</v>
      </c>
      <c r="J16" s="71">
        <f t="shared" si="1"/>
        <v>0</v>
      </c>
      <c r="K16" s="71">
        <f t="shared" si="1"/>
        <v>0</v>
      </c>
      <c r="L16" s="71">
        <f t="shared" si="1"/>
        <v>0</v>
      </c>
      <c r="M16" s="71">
        <f t="shared" si="1"/>
        <v>0</v>
      </c>
      <c r="N16" s="71">
        <f t="shared" si="1"/>
        <v>0</v>
      </c>
      <c r="O16" s="71">
        <f t="shared" si="1"/>
        <v>0</v>
      </c>
      <c r="P16" s="71">
        <f t="shared" si="1"/>
        <v>0</v>
      </c>
      <c r="Q16" s="71">
        <f t="shared" si="1"/>
        <v>0</v>
      </c>
      <c r="R16" s="71">
        <f t="shared" si="1"/>
        <v>0</v>
      </c>
      <c r="S16" s="72"/>
    </row>
    <row r="17" spans="2:19" s="30" customFormat="1" ht="21" hidden="1" customHeight="1">
      <c r="B17" s="34"/>
      <c r="C17" s="35" t="s">
        <v>171</v>
      </c>
      <c r="D17" s="36"/>
      <c r="E17" s="37">
        <v>28000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/>
    </row>
    <row r="18" spans="2:19" s="30" customFormat="1" ht="21" hidden="1" customHeight="1">
      <c r="B18" s="39" t="s">
        <v>172</v>
      </c>
      <c r="C18" s="40"/>
      <c r="D18" s="41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3"/>
    </row>
    <row r="19" spans="2:19" s="30" customFormat="1" ht="21" hidden="1" customHeight="1">
      <c r="B19" s="34"/>
      <c r="C19" s="35" t="s">
        <v>173</v>
      </c>
      <c r="D19" s="36"/>
      <c r="E19" s="37">
        <v>20000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</row>
    <row r="20" spans="2:19" s="30" customFormat="1" ht="21" hidden="1" customHeight="1">
      <c r="B20" s="39"/>
      <c r="C20" s="40"/>
      <c r="D20" s="41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3"/>
    </row>
    <row r="21" spans="2:19" s="69" customFormat="1" ht="21" hidden="1" customHeight="1">
      <c r="B21" s="86" t="s">
        <v>124</v>
      </c>
      <c r="C21" s="87"/>
      <c r="D21" s="66" t="s">
        <v>20</v>
      </c>
      <c r="E21" s="67">
        <f>+E23+E25+E27+E29+E31+E33+E35+E37</f>
        <v>420000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8"/>
    </row>
    <row r="22" spans="2:19" s="69" customFormat="1" ht="21" hidden="1" customHeight="1">
      <c r="B22" s="84"/>
      <c r="C22" s="85"/>
      <c r="D22" s="70" t="s">
        <v>21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</row>
    <row r="23" spans="2:19" s="30" customFormat="1" ht="21" hidden="1" customHeight="1">
      <c r="B23" s="34"/>
      <c r="C23" s="35" t="s">
        <v>125</v>
      </c>
      <c r="D23" s="36" t="s">
        <v>20</v>
      </c>
      <c r="E23" s="37">
        <v>53000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</row>
    <row r="24" spans="2:19" s="30" customFormat="1" ht="21" hidden="1" customHeight="1">
      <c r="B24" s="34" t="s">
        <v>126</v>
      </c>
      <c r="C24" s="35"/>
      <c r="D24" s="48" t="s">
        <v>21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9"/>
    </row>
    <row r="25" spans="2:19" s="30" customFormat="1" ht="21" hidden="1" customHeight="1">
      <c r="B25" s="54"/>
      <c r="C25" s="55" t="s">
        <v>127</v>
      </c>
      <c r="D25" s="56" t="s">
        <v>20</v>
      </c>
      <c r="E25" s="57">
        <v>72000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2:19" s="30" customFormat="1" ht="21" hidden="1" customHeight="1">
      <c r="B26" s="39" t="s">
        <v>128</v>
      </c>
      <c r="C26" s="40"/>
      <c r="D26" s="41" t="s">
        <v>21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3"/>
    </row>
    <row r="27" spans="2:19" s="30" customFormat="1" ht="21" hidden="1" customHeight="1">
      <c r="B27" s="34"/>
      <c r="C27" s="35" t="s">
        <v>129</v>
      </c>
      <c r="D27" s="36" t="s">
        <v>20</v>
      </c>
      <c r="E27" s="37">
        <v>43000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</row>
    <row r="28" spans="2:19" s="30" customFormat="1" ht="21" hidden="1" customHeight="1">
      <c r="B28" s="34" t="s">
        <v>130</v>
      </c>
      <c r="C28" s="40"/>
      <c r="D28" s="41" t="s">
        <v>21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3"/>
    </row>
    <row r="29" spans="2:19" s="30" customFormat="1" ht="21" hidden="1" customHeight="1">
      <c r="B29" s="54"/>
      <c r="C29" s="35" t="s">
        <v>131</v>
      </c>
      <c r="D29" s="36" t="s">
        <v>20</v>
      </c>
      <c r="E29" s="37">
        <v>43000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</row>
    <row r="30" spans="2:19" s="30" customFormat="1" ht="21" hidden="1" customHeight="1">
      <c r="B30" s="39" t="s">
        <v>132</v>
      </c>
      <c r="C30" s="40"/>
      <c r="D30" s="41" t="s">
        <v>21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3"/>
    </row>
    <row r="31" spans="2:19" s="30" customFormat="1" ht="21" hidden="1" customHeight="1">
      <c r="B31" s="54"/>
      <c r="C31" s="35" t="s">
        <v>133</v>
      </c>
      <c r="D31" s="36" t="s">
        <v>20</v>
      </c>
      <c r="E31" s="37">
        <v>43000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</row>
    <row r="32" spans="2:19" s="30" customFormat="1" ht="21" hidden="1" customHeight="1">
      <c r="B32" s="39" t="s">
        <v>134</v>
      </c>
      <c r="C32" s="40"/>
      <c r="D32" s="41" t="s">
        <v>21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3"/>
    </row>
    <row r="33" spans="2:19" s="30" customFormat="1" ht="21" hidden="1" customHeight="1">
      <c r="B33" s="54"/>
      <c r="C33" s="35" t="s">
        <v>135</v>
      </c>
      <c r="D33" s="36" t="s">
        <v>20</v>
      </c>
      <c r="E33" s="37">
        <v>80000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</row>
    <row r="34" spans="2:19" s="30" customFormat="1" ht="21" hidden="1" customHeight="1">
      <c r="B34" s="39" t="s">
        <v>136</v>
      </c>
      <c r="C34" s="40"/>
      <c r="D34" s="41" t="s">
        <v>21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3"/>
    </row>
    <row r="35" spans="2:19" s="30" customFormat="1" ht="21" hidden="1" customHeight="1">
      <c r="B35" s="54"/>
      <c r="C35" s="35" t="s">
        <v>137</v>
      </c>
      <c r="D35" s="36" t="s">
        <v>20</v>
      </c>
      <c r="E35" s="37">
        <v>43000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</row>
    <row r="36" spans="2:19" s="30" customFormat="1" ht="21" hidden="1" customHeight="1">
      <c r="B36" s="39" t="s">
        <v>138</v>
      </c>
      <c r="C36" s="40"/>
      <c r="D36" s="41" t="s">
        <v>21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3"/>
    </row>
    <row r="37" spans="2:19" s="30" customFormat="1" ht="21" hidden="1" customHeight="1">
      <c r="B37" s="54"/>
      <c r="C37" s="35" t="s">
        <v>139</v>
      </c>
      <c r="D37" s="36" t="s">
        <v>20</v>
      </c>
      <c r="E37" s="37">
        <v>43000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8"/>
    </row>
    <row r="38" spans="2:19" s="30" customFormat="1" ht="21" hidden="1" customHeight="1">
      <c r="B38" s="34" t="s">
        <v>140</v>
      </c>
      <c r="C38" s="35"/>
      <c r="D38" s="48" t="s">
        <v>21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49"/>
    </row>
    <row r="39" spans="2:19" s="30" customFormat="1" ht="21" hidden="1" customHeight="1">
      <c r="B39" s="63" t="s">
        <v>141</v>
      </c>
      <c r="C39" s="64"/>
      <c r="D39" s="31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31"/>
    </row>
    <row r="40" spans="2:19" s="69" customFormat="1" ht="21" hidden="1" customHeight="1">
      <c r="B40" s="86" t="s">
        <v>153</v>
      </c>
      <c r="C40" s="87"/>
      <c r="D40" s="66" t="s">
        <v>20</v>
      </c>
      <c r="E40" s="67">
        <f>+E42+E44</f>
        <v>6000000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8"/>
    </row>
    <row r="41" spans="2:19" s="69" customFormat="1" ht="21" hidden="1" customHeight="1">
      <c r="B41" s="84"/>
      <c r="C41" s="85"/>
      <c r="D41" s="70" t="s">
        <v>21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/>
    </row>
    <row r="42" spans="2:19" s="30" customFormat="1" ht="21" hidden="1" customHeight="1">
      <c r="B42" s="34"/>
      <c r="C42" s="35" t="s">
        <v>154</v>
      </c>
      <c r="D42" s="36" t="s">
        <v>20</v>
      </c>
      <c r="E42" s="37">
        <v>1000000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</row>
    <row r="43" spans="2:19" s="30" customFormat="1" ht="21" hidden="1" customHeight="1">
      <c r="B43" s="34" t="s">
        <v>155</v>
      </c>
      <c r="C43" s="35"/>
      <c r="D43" s="48" t="s">
        <v>21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9"/>
    </row>
    <row r="44" spans="2:19" s="30" customFormat="1" ht="21" hidden="1" customHeight="1">
      <c r="B44" s="54"/>
      <c r="C44" s="55" t="s">
        <v>156</v>
      </c>
      <c r="D44" s="56" t="s">
        <v>20</v>
      </c>
      <c r="E44" s="57">
        <v>5000000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</row>
    <row r="45" spans="2:19" s="30" customFormat="1" ht="21" hidden="1" customHeight="1">
      <c r="B45" s="34" t="s">
        <v>157</v>
      </c>
      <c r="C45" s="35"/>
      <c r="D45" s="48" t="s">
        <v>21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49"/>
    </row>
    <row r="46" spans="2:19" s="50" customFormat="1" ht="21" hidden="1" customHeight="1">
      <c r="B46" s="63" t="s">
        <v>158</v>
      </c>
      <c r="C46" s="64"/>
      <c r="D46" s="31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31"/>
    </row>
    <row r="47" spans="2:19" s="30" customFormat="1" ht="21" hidden="1" customHeight="1"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2:19" s="30" customFormat="1" ht="21" hidden="1" customHeight="1"/>
    <row r="49" ht="21" hidden="1" customHeight="1"/>
    <row r="50" ht="21" hidden="1" customHeight="1"/>
    <row r="51" ht="21" hidden="1" customHeight="1"/>
    <row r="52" ht="21" hidden="1" customHeight="1"/>
    <row r="53" ht="21" hidden="1" customHeight="1"/>
    <row r="54" ht="21" hidden="1" customHeight="1"/>
    <row r="55" ht="21" hidden="1" customHeight="1"/>
    <row r="56" ht="21" hidden="1" customHeight="1"/>
    <row r="57" ht="21" hidden="1" customHeight="1"/>
    <row r="58" ht="21" hidden="1" customHeight="1"/>
    <row r="59" ht="21" hidden="1" customHeight="1"/>
    <row r="60" ht="21" hidden="1" customHeight="1"/>
    <row r="61" ht="21" hidden="1" customHeight="1"/>
    <row r="62" ht="21" hidden="1" customHeight="1"/>
    <row r="63" ht="21" hidden="1" customHeight="1"/>
    <row r="64" ht="21" hidden="1" customHeight="1"/>
    <row r="65" ht="21" hidden="1" customHeight="1"/>
    <row r="66" ht="21" hidden="1" customHeight="1"/>
    <row r="67" ht="21" hidden="1" customHeight="1"/>
    <row r="68" ht="21" hidden="1" customHeight="1"/>
  </sheetData>
  <mergeCells count="12">
    <mergeCell ref="B41:C41"/>
    <mergeCell ref="F7:R7"/>
    <mergeCell ref="B11:C11"/>
    <mergeCell ref="B12:C12"/>
    <mergeCell ref="B15:C15"/>
    <mergeCell ref="B16:C16"/>
    <mergeCell ref="B21:C21"/>
    <mergeCell ref="B2:S2"/>
    <mergeCell ref="B3:S3"/>
    <mergeCell ref="B7:C8"/>
    <mergeCell ref="B22:C22"/>
    <mergeCell ref="B40:C40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S16"/>
  <sheetViews>
    <sheetView showGridLines="0" workbookViewId="0">
      <pane ySplit="8" topLeftCell="A9" activePane="bottomLeft" state="frozen"/>
      <selection pane="bottomLeft" activeCell="R18" sqref="R18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190</v>
      </c>
      <c r="C5" s="26"/>
    </row>
    <row r="6" spans="2:19" ht="9" customHeight="1">
      <c r="B6" s="25"/>
    </row>
    <row r="7" spans="2:19" s="30" customFormat="1" ht="23.2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3.2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3.25" customHeight="1">
      <c r="B9" s="34"/>
      <c r="C9" s="35" t="s">
        <v>160</v>
      </c>
      <c r="D9" s="36" t="s">
        <v>20</v>
      </c>
      <c r="E9" s="37">
        <v>45000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3.25" customHeight="1">
      <c r="B10" s="34" t="s">
        <v>161</v>
      </c>
      <c r="C10" s="35"/>
      <c r="D10" s="48" t="s">
        <v>21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9"/>
    </row>
    <row r="11" spans="2:19" s="50" customFormat="1" ht="23.25" customHeight="1">
      <c r="B11" s="63" t="s">
        <v>162</v>
      </c>
      <c r="C11" s="64"/>
      <c r="D11" s="31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31"/>
    </row>
    <row r="12" spans="2:19" s="30" customFormat="1" ht="23.25" customHeight="1">
      <c r="B12" s="34"/>
      <c r="C12" s="35" t="s">
        <v>163</v>
      </c>
      <c r="D12" s="36" t="s">
        <v>20</v>
      </c>
      <c r="E12" s="37">
        <v>42000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>
        <f>SUM(F12:Q12)</f>
        <v>0</v>
      </c>
      <c r="S12" s="38"/>
    </row>
    <row r="13" spans="2:19" s="30" customFormat="1" ht="23.25" customHeight="1">
      <c r="B13" s="39" t="s">
        <v>164</v>
      </c>
      <c r="C13" s="40"/>
      <c r="D13" s="41" t="s">
        <v>21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3"/>
    </row>
    <row r="14" spans="2:19" s="30" customFormat="1" ht="23.25" customHeight="1">
      <c r="B14" s="34"/>
      <c r="C14" s="55" t="s">
        <v>165</v>
      </c>
      <c r="D14" s="56" t="s">
        <v>20</v>
      </c>
      <c r="E14" s="57">
        <v>41000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37">
        <f>SUM(F14:Q14)</f>
        <v>0</v>
      </c>
      <c r="S14" s="49"/>
    </row>
    <row r="15" spans="2:19" s="30" customFormat="1" ht="23.25" customHeight="1">
      <c r="B15" s="39" t="s">
        <v>166</v>
      </c>
      <c r="C15" s="40"/>
      <c r="D15" s="41" t="s">
        <v>21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9"/>
    </row>
    <row r="16" spans="2:19" ht="23.25" customHeight="1"/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10"/>
  <sheetViews>
    <sheetView showGridLines="0" workbookViewId="0">
      <pane ySplit="8" topLeftCell="A9" activePane="bottomLeft" state="frozen"/>
      <selection pane="bottomLeft" activeCell="G12" sqref="G12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191</v>
      </c>
      <c r="C5" s="26"/>
    </row>
    <row r="6" spans="2:19" ht="9" customHeight="1">
      <c r="B6" s="25"/>
    </row>
    <row r="7" spans="2:19" s="30" customFormat="1" ht="27.7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7.7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7.75" customHeight="1">
      <c r="B9" s="34"/>
      <c r="C9" s="35" t="s">
        <v>168</v>
      </c>
      <c r="D9" s="36" t="s">
        <v>20</v>
      </c>
      <c r="E9" s="37">
        <v>30000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7.75" customHeight="1">
      <c r="B10" s="39" t="s">
        <v>169</v>
      </c>
      <c r="C10" s="40"/>
      <c r="D10" s="41" t="s">
        <v>21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S16"/>
  <sheetViews>
    <sheetView showGridLines="0" workbookViewId="0">
      <pane ySplit="8" topLeftCell="A9" activePane="bottomLeft" state="frozen"/>
      <selection pane="bottomLeft" activeCell="M22" sqref="M22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176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143</v>
      </c>
      <c r="D9" s="36" t="s">
        <v>20</v>
      </c>
      <c r="E9" s="37">
        <v>37000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9" t="s">
        <v>144</v>
      </c>
      <c r="C10" s="40"/>
      <c r="D10" s="41" t="s">
        <v>21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3"/>
    </row>
    <row r="11" spans="2:19" s="30" customFormat="1" ht="22.5" customHeight="1">
      <c r="B11" s="54"/>
      <c r="C11" s="55" t="s">
        <v>145</v>
      </c>
      <c r="D11" s="56" t="s">
        <v>20</v>
      </c>
      <c r="E11" s="57">
        <v>46000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37">
        <f>SUM(F11:Q11)</f>
        <v>0</v>
      </c>
      <c r="S11" s="58"/>
    </row>
    <row r="12" spans="2:19" s="30" customFormat="1" ht="22.5" customHeight="1">
      <c r="B12" s="34" t="s">
        <v>146</v>
      </c>
      <c r="C12" s="35"/>
      <c r="D12" s="48" t="s">
        <v>21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49"/>
    </row>
    <row r="13" spans="2:19" s="30" customFormat="1" ht="22.5" customHeight="1">
      <c r="B13" s="59" t="s">
        <v>180</v>
      </c>
      <c r="C13" s="60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1"/>
    </row>
    <row r="14" spans="2:19" s="30" customFormat="1" ht="22.5" customHeight="1">
      <c r="B14" s="63" t="s">
        <v>147</v>
      </c>
      <c r="C14" s="64"/>
      <c r="D14" s="31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31"/>
    </row>
    <row r="15" spans="2:19" s="30" customFormat="1" ht="22.5" customHeight="1">
      <c r="B15" s="34"/>
      <c r="C15" s="35" t="s">
        <v>148</v>
      </c>
      <c r="D15" s="36" t="s">
        <v>20</v>
      </c>
      <c r="E15" s="37">
        <v>85000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>
        <f>SUM(F15:Q15)</f>
        <v>0</v>
      </c>
      <c r="S15" s="38"/>
    </row>
    <row r="16" spans="2:19" s="30" customFormat="1" ht="22.5" customHeight="1">
      <c r="B16" s="39" t="s">
        <v>149</v>
      </c>
      <c r="C16" s="40"/>
      <c r="D16" s="41" t="s">
        <v>21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10"/>
  <sheetViews>
    <sheetView showGridLines="0" workbookViewId="0">
      <pane ySplit="8" topLeftCell="A9" activePane="bottomLeft" state="frozen"/>
      <selection pane="bottomLeft" activeCell="R10" sqref="R10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192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151</v>
      </c>
      <c r="D9" s="36" t="s">
        <v>20</v>
      </c>
      <c r="E9" s="37">
        <v>54000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9" t="s">
        <v>152</v>
      </c>
      <c r="C10" s="40"/>
      <c r="D10" s="41" t="s">
        <v>21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S13"/>
  <sheetViews>
    <sheetView showGridLines="0" workbookViewId="0">
      <pane ySplit="8" topLeftCell="A9" activePane="bottomLeft" state="frozen"/>
      <selection pane="bottomLeft" activeCell="Q16" sqref="Q16"/>
    </sheetView>
  </sheetViews>
  <sheetFormatPr defaultRowHeight="21" customHeight="1"/>
  <cols>
    <col min="1" max="1" width="0.875" style="1" customWidth="1"/>
    <col min="2" max="2" width="2.75" style="1" customWidth="1"/>
    <col min="3" max="3" width="37.25" style="1" customWidth="1"/>
    <col min="4" max="4" width="7.75" style="1" hidden="1" customWidth="1"/>
    <col min="5" max="5" width="12.1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193</v>
      </c>
      <c r="C5" s="26"/>
    </row>
    <row r="6" spans="2:19" ht="9" customHeight="1">
      <c r="B6" s="25"/>
    </row>
    <row r="7" spans="2:19" s="30" customFormat="1" ht="25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5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5.5" customHeight="1">
      <c r="B9" s="34"/>
      <c r="C9" s="35" t="s">
        <v>33</v>
      </c>
      <c r="D9" s="36" t="s">
        <v>20</v>
      </c>
      <c r="E9" s="37">
        <v>1500000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>
        <f>SUM(F9:Q9)</f>
        <v>0</v>
      </c>
      <c r="S9" s="38"/>
    </row>
    <row r="10" spans="2:19" s="47" customFormat="1" ht="25.5" customHeight="1">
      <c r="B10" s="39" t="s">
        <v>19</v>
      </c>
      <c r="C10" s="40"/>
      <c r="D10" s="45" t="s">
        <v>21</v>
      </c>
      <c r="E10" s="46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2:19" s="30" customFormat="1" ht="25.5" customHeight="1">
      <c r="B11" s="34"/>
      <c r="C11" s="35" t="s">
        <v>34</v>
      </c>
      <c r="D11" s="36" t="s">
        <v>20</v>
      </c>
      <c r="E11" s="37">
        <v>480000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>
        <f>SUM(F11:Q11)</f>
        <v>0</v>
      </c>
      <c r="S11" s="38"/>
    </row>
    <row r="12" spans="2:19" s="47" customFormat="1" ht="25.5" customHeight="1">
      <c r="B12" s="39" t="s">
        <v>23</v>
      </c>
      <c r="C12" s="40"/>
      <c r="D12" s="45" t="s">
        <v>21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2:19" ht="23.25" customHeight="1"/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S12"/>
  <sheetViews>
    <sheetView showGridLines="0" workbookViewId="0">
      <pane ySplit="8" topLeftCell="A9" activePane="bottomLeft" state="frozen"/>
      <selection pane="bottomLeft" activeCell="I21" sqref="I21"/>
    </sheetView>
  </sheetViews>
  <sheetFormatPr defaultRowHeight="21" customHeight="1"/>
  <cols>
    <col min="1" max="1" width="0.875" style="1" customWidth="1"/>
    <col min="2" max="2" width="2.75" style="1" customWidth="1"/>
    <col min="3" max="3" width="38.875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194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171</v>
      </c>
      <c r="D9" s="36"/>
      <c r="E9" s="37">
        <v>28000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9" t="s">
        <v>172</v>
      </c>
      <c r="C10" s="40"/>
      <c r="D10" s="41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3"/>
    </row>
    <row r="11" spans="2:19" s="30" customFormat="1" ht="22.5" customHeight="1">
      <c r="B11" s="34"/>
      <c r="C11" s="35" t="s">
        <v>173</v>
      </c>
      <c r="D11" s="36"/>
      <c r="E11" s="37">
        <v>20000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>
        <f>SUM(F11:Q11)</f>
        <v>0</v>
      </c>
      <c r="S11" s="38"/>
    </row>
    <row r="12" spans="2:19" s="30" customFormat="1" ht="22.5" customHeight="1">
      <c r="B12" s="39"/>
      <c r="C12" s="40"/>
      <c r="D12" s="41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S25"/>
  <sheetViews>
    <sheetView showGridLines="0" workbookViewId="0">
      <pane ySplit="8" topLeftCell="A9" activePane="bottomLeft" state="frozen"/>
      <selection pane="bottomLeft" activeCell="L20" sqref="L20"/>
    </sheetView>
  </sheetViews>
  <sheetFormatPr defaultRowHeight="21" customHeight="1"/>
  <cols>
    <col min="1" max="1" width="0.875" style="1" customWidth="1"/>
    <col min="2" max="2" width="2.75" style="1" customWidth="1"/>
    <col min="3" max="3" width="39.625" style="1" customWidth="1"/>
    <col min="4" max="4" width="7.75" style="1" hidden="1" customWidth="1"/>
    <col min="5" max="5" width="10.125" style="1" customWidth="1"/>
    <col min="6" max="18" width="11.75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195</v>
      </c>
      <c r="C5" s="26"/>
    </row>
    <row r="6" spans="2:19" ht="9" customHeight="1">
      <c r="B6" s="25"/>
    </row>
    <row r="7" spans="2:19" s="30" customFormat="1" ht="23.2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3.2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3.25" customHeight="1">
      <c r="B9" s="34"/>
      <c r="C9" s="35" t="s">
        <v>125</v>
      </c>
      <c r="D9" s="36" t="s">
        <v>20</v>
      </c>
      <c r="E9" s="37">
        <v>53000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3.25" customHeight="1">
      <c r="B10" s="34" t="s">
        <v>126</v>
      </c>
      <c r="C10" s="35"/>
      <c r="D10" s="48" t="s">
        <v>21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9"/>
    </row>
    <row r="11" spans="2:19" s="30" customFormat="1" ht="23.25" customHeight="1">
      <c r="B11" s="54"/>
      <c r="C11" s="55" t="s">
        <v>127</v>
      </c>
      <c r="D11" s="56" t="s">
        <v>20</v>
      </c>
      <c r="E11" s="57">
        <v>72000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>
        <f>SUM(F11:Q11)</f>
        <v>0</v>
      </c>
      <c r="S11" s="58"/>
    </row>
    <row r="12" spans="2:19" s="30" customFormat="1" ht="23.25" customHeight="1">
      <c r="B12" s="39" t="s">
        <v>128</v>
      </c>
      <c r="C12" s="40"/>
      <c r="D12" s="41" t="s">
        <v>21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3"/>
    </row>
    <row r="13" spans="2:19" s="30" customFormat="1" ht="23.25" customHeight="1">
      <c r="B13" s="34"/>
      <c r="C13" s="35" t="s">
        <v>129</v>
      </c>
      <c r="D13" s="36" t="s">
        <v>20</v>
      </c>
      <c r="E13" s="37">
        <v>43000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>
        <f>SUM(F13:Q13)</f>
        <v>0</v>
      </c>
      <c r="S13" s="38"/>
    </row>
    <row r="14" spans="2:19" s="30" customFormat="1" ht="23.25" customHeight="1">
      <c r="B14" s="34" t="s">
        <v>130</v>
      </c>
      <c r="C14" s="40"/>
      <c r="D14" s="41" t="s">
        <v>21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3"/>
    </row>
    <row r="15" spans="2:19" s="30" customFormat="1" ht="23.25" customHeight="1">
      <c r="B15" s="54"/>
      <c r="C15" s="35" t="s">
        <v>131</v>
      </c>
      <c r="D15" s="36" t="s">
        <v>20</v>
      </c>
      <c r="E15" s="37">
        <v>43000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>
        <f>SUM(F15:Q15)</f>
        <v>0</v>
      </c>
      <c r="S15" s="38"/>
    </row>
    <row r="16" spans="2:19" s="30" customFormat="1" ht="23.25" customHeight="1">
      <c r="B16" s="39" t="s">
        <v>132</v>
      </c>
      <c r="C16" s="40"/>
      <c r="D16" s="41" t="s">
        <v>21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3"/>
    </row>
    <row r="17" spans="2:19" s="30" customFormat="1" ht="23.25" customHeight="1">
      <c r="B17" s="54"/>
      <c r="C17" s="35" t="s">
        <v>133</v>
      </c>
      <c r="D17" s="36" t="s">
        <v>20</v>
      </c>
      <c r="E17" s="37">
        <v>43000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>
        <f>SUM(F17:Q17)</f>
        <v>0</v>
      </c>
      <c r="S17" s="38"/>
    </row>
    <row r="18" spans="2:19" s="30" customFormat="1" ht="23.25" customHeight="1">
      <c r="B18" s="39" t="s">
        <v>134</v>
      </c>
      <c r="C18" s="40"/>
      <c r="D18" s="41" t="s">
        <v>21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3"/>
    </row>
    <row r="19" spans="2:19" s="30" customFormat="1" ht="23.25" customHeight="1">
      <c r="B19" s="54"/>
      <c r="C19" s="35" t="s">
        <v>135</v>
      </c>
      <c r="D19" s="36" t="s">
        <v>20</v>
      </c>
      <c r="E19" s="37">
        <v>80000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>
        <f>SUM(F19:Q19)</f>
        <v>0</v>
      </c>
      <c r="S19" s="38"/>
    </row>
    <row r="20" spans="2:19" s="30" customFormat="1" ht="23.25" customHeight="1">
      <c r="B20" s="39" t="s">
        <v>136</v>
      </c>
      <c r="C20" s="40"/>
      <c r="D20" s="41" t="s">
        <v>21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3"/>
    </row>
    <row r="21" spans="2:19" s="30" customFormat="1" ht="23.25" customHeight="1">
      <c r="B21" s="54"/>
      <c r="C21" s="35" t="s">
        <v>137</v>
      </c>
      <c r="D21" s="36" t="s">
        <v>20</v>
      </c>
      <c r="E21" s="37">
        <v>43000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>
        <f>SUM(F21:Q21)</f>
        <v>0</v>
      </c>
      <c r="S21" s="38"/>
    </row>
    <row r="22" spans="2:19" s="30" customFormat="1" ht="23.25" customHeight="1">
      <c r="B22" s="39" t="s">
        <v>138</v>
      </c>
      <c r="C22" s="40"/>
      <c r="D22" s="41" t="s">
        <v>21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3"/>
    </row>
    <row r="23" spans="2:19" s="30" customFormat="1" ht="23.25" customHeight="1">
      <c r="B23" s="54"/>
      <c r="C23" s="35" t="s">
        <v>139</v>
      </c>
      <c r="D23" s="36" t="s">
        <v>20</v>
      </c>
      <c r="E23" s="37">
        <v>43000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>
        <f>SUM(F23:Q23)</f>
        <v>0</v>
      </c>
      <c r="S23" s="38"/>
    </row>
    <row r="24" spans="2:19" s="30" customFormat="1" ht="23.25" customHeight="1">
      <c r="B24" s="34" t="s">
        <v>140</v>
      </c>
      <c r="C24" s="35"/>
      <c r="D24" s="48" t="s">
        <v>21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9"/>
    </row>
    <row r="25" spans="2:19" s="30" customFormat="1" ht="23.25" customHeight="1">
      <c r="B25" s="63" t="s">
        <v>141</v>
      </c>
      <c r="C25" s="64"/>
      <c r="D25" s="31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31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S15"/>
  <sheetViews>
    <sheetView showGridLines="0" workbookViewId="0">
      <pane ySplit="8" topLeftCell="A9" activePane="bottomLeft" state="frozen"/>
      <selection pane="bottomLeft" activeCell="A23" sqref="A23:XFD23"/>
    </sheetView>
  </sheetViews>
  <sheetFormatPr defaultRowHeight="21" customHeight="1"/>
  <cols>
    <col min="1" max="1" width="0.875" style="1" customWidth="1"/>
    <col min="2" max="2" width="2.75" style="1" customWidth="1"/>
    <col min="3" max="3" width="37.375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196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154</v>
      </c>
      <c r="D9" s="36" t="s">
        <v>20</v>
      </c>
      <c r="E9" s="37">
        <v>1000000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4" t="s">
        <v>155</v>
      </c>
      <c r="C10" s="35"/>
      <c r="D10" s="48" t="s">
        <v>21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9"/>
    </row>
    <row r="11" spans="2:19" s="30" customFormat="1" ht="22.5" customHeight="1">
      <c r="B11" s="54"/>
      <c r="C11" s="55" t="s">
        <v>156</v>
      </c>
      <c r="D11" s="56" t="s">
        <v>20</v>
      </c>
      <c r="E11" s="57">
        <v>5000000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>
        <f>SUM(F11:Q11)</f>
        <v>0</v>
      </c>
      <c r="S11" s="58"/>
    </row>
    <row r="12" spans="2:19" s="30" customFormat="1" ht="22.5" customHeight="1">
      <c r="B12" s="34" t="s">
        <v>157</v>
      </c>
      <c r="C12" s="35"/>
      <c r="D12" s="48" t="s">
        <v>21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49"/>
    </row>
    <row r="13" spans="2:19" s="50" customFormat="1" ht="22.5" customHeight="1">
      <c r="B13" s="63" t="s">
        <v>158</v>
      </c>
      <c r="C13" s="64"/>
      <c r="D13" s="31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31"/>
    </row>
    <row r="14" spans="2:19" s="30" customFormat="1" ht="21" customHeight="1"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2:19" s="30" customFormat="1" ht="21" customHeight="1"/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S214"/>
  <sheetViews>
    <sheetView showGridLines="0" workbookViewId="0">
      <pane ySplit="10" topLeftCell="A11" activePane="bottomLeft" state="frozen"/>
      <selection pane="bottomLeft" activeCell="E217" sqref="E217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176</v>
      </c>
      <c r="C5" s="26"/>
    </row>
    <row r="6" spans="2:19" ht="9" customHeight="1">
      <c r="B6" s="25"/>
    </row>
    <row r="7" spans="2:19" s="30" customFormat="1" ht="21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1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" customFormat="1" ht="21" hidden="1" customHeight="1">
      <c r="B9" s="100"/>
      <c r="C9" s="101"/>
      <c r="D9" s="18" t="s">
        <v>20</v>
      </c>
      <c r="E9" s="16">
        <f>+E11+E17+E21+E27+E45+E78+E91+E100+E111+E130+E134+E143+E147+E157+E161+E167+E186</f>
        <v>16156500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2:19" s="3" customFormat="1" ht="21" hidden="1" customHeight="1">
      <c r="B10" s="98"/>
      <c r="C10" s="99"/>
      <c r="D10" s="19" t="s">
        <v>21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2:19" s="3" customFormat="1" ht="21" hidden="1" customHeight="1">
      <c r="B11" s="92" t="s">
        <v>18</v>
      </c>
      <c r="C11" s="93"/>
      <c r="D11" s="12" t="s">
        <v>20</v>
      </c>
      <c r="E11" s="13">
        <f>+E13+E15</f>
        <v>1980000</v>
      </c>
      <c r="F11" s="13">
        <f t="shared" ref="F11:R12" si="0">+F13+F15</f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/>
    </row>
    <row r="12" spans="2:19" s="3" customFormat="1" ht="21" hidden="1" customHeight="1">
      <c r="B12" s="94"/>
      <c r="C12" s="95"/>
      <c r="D12" s="14" t="s">
        <v>21</v>
      </c>
      <c r="E12" s="15">
        <f>+E14+E16</f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  <c r="Q12" s="15">
        <f t="shared" si="0"/>
        <v>0</v>
      </c>
      <c r="R12" s="15">
        <f t="shared" si="0"/>
        <v>0</v>
      </c>
      <c r="S12" s="15"/>
    </row>
    <row r="13" spans="2:19" ht="21" hidden="1" customHeight="1">
      <c r="B13" s="8"/>
      <c r="C13" s="9" t="s">
        <v>33</v>
      </c>
      <c r="D13" s="10" t="s">
        <v>20</v>
      </c>
      <c r="E13" s="11">
        <v>1500000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ht="21" hidden="1" customHeight="1">
      <c r="B14" s="4" t="s">
        <v>19</v>
      </c>
      <c r="C14" s="5"/>
      <c r="D14" s="6" t="s">
        <v>21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2:19" ht="21" hidden="1" customHeight="1">
      <c r="B15" s="8"/>
      <c r="C15" s="9" t="s">
        <v>34</v>
      </c>
      <c r="D15" s="10" t="s">
        <v>20</v>
      </c>
      <c r="E15" s="11">
        <v>480000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ht="21" hidden="1" customHeight="1">
      <c r="B16" s="4" t="s">
        <v>23</v>
      </c>
      <c r="C16" s="5"/>
      <c r="D16" s="6" t="s">
        <v>21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19" s="22" customFormat="1" ht="21" hidden="1" customHeight="1">
      <c r="B17" s="96" t="s">
        <v>22</v>
      </c>
      <c r="C17" s="97" t="s">
        <v>22</v>
      </c>
      <c r="D17" s="20" t="s">
        <v>20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2:19" s="3" customFormat="1" ht="21" hidden="1" customHeight="1">
      <c r="B18" s="94"/>
      <c r="C18" s="95"/>
      <c r="D18" s="14" t="s">
        <v>21</v>
      </c>
      <c r="E18" s="15">
        <f>+E20</f>
        <v>0</v>
      </c>
      <c r="F18" s="15">
        <f t="shared" ref="F18:R18" si="1">+F20</f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5">
        <f t="shared" si="1"/>
        <v>0</v>
      </c>
      <c r="O18" s="15">
        <f t="shared" si="1"/>
        <v>0</v>
      </c>
      <c r="P18" s="15">
        <f t="shared" si="1"/>
        <v>0</v>
      </c>
      <c r="Q18" s="15">
        <f t="shared" si="1"/>
        <v>0</v>
      </c>
      <c r="R18" s="15">
        <f t="shared" si="1"/>
        <v>0</v>
      </c>
      <c r="S18" s="15"/>
    </row>
    <row r="19" spans="2:19" s="30" customFormat="1" ht="21" hidden="1" customHeight="1">
      <c r="B19" s="34"/>
      <c r="C19" s="35" t="s">
        <v>35</v>
      </c>
      <c r="D19" s="36" t="s">
        <v>20</v>
      </c>
      <c r="E19" s="37">
        <v>1500000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2:19" s="30" customFormat="1" ht="21" hidden="1" customHeight="1">
      <c r="B20" s="39" t="s">
        <v>26</v>
      </c>
      <c r="C20" s="40"/>
      <c r="D20" s="41" t="s">
        <v>21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</row>
    <row r="21" spans="2:19" s="3" customFormat="1" ht="21" hidden="1" customHeight="1">
      <c r="B21" s="92" t="s">
        <v>24</v>
      </c>
      <c r="C21" s="93" t="s">
        <v>22</v>
      </c>
      <c r="D21" s="12" t="s">
        <v>20</v>
      </c>
      <c r="E21" s="13">
        <f>+E23+E25</f>
        <v>2750000</v>
      </c>
      <c r="F21" s="13">
        <f t="shared" ref="F21:R22" si="2">+F23+F25</f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  <c r="N21" s="13">
        <f t="shared" si="2"/>
        <v>0</v>
      </c>
      <c r="O21" s="13">
        <f t="shared" si="2"/>
        <v>0</v>
      </c>
      <c r="P21" s="13">
        <f t="shared" si="2"/>
        <v>0</v>
      </c>
      <c r="Q21" s="13">
        <f t="shared" si="2"/>
        <v>0</v>
      </c>
      <c r="R21" s="13">
        <f t="shared" si="2"/>
        <v>0</v>
      </c>
      <c r="S21" s="13"/>
    </row>
    <row r="22" spans="2:19" s="3" customFormat="1" ht="21" hidden="1" customHeight="1">
      <c r="B22" s="94"/>
      <c r="C22" s="95"/>
      <c r="D22" s="14" t="s">
        <v>21</v>
      </c>
      <c r="E22" s="15">
        <f>+E24+E26</f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t="shared" si="2"/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 t="shared" si="2"/>
        <v>0</v>
      </c>
      <c r="O22" s="15">
        <f t="shared" si="2"/>
        <v>0</v>
      </c>
      <c r="P22" s="15">
        <f t="shared" si="2"/>
        <v>0</v>
      </c>
      <c r="Q22" s="15">
        <f t="shared" si="2"/>
        <v>0</v>
      </c>
      <c r="R22" s="15">
        <f t="shared" si="2"/>
        <v>0</v>
      </c>
      <c r="S22" s="15"/>
    </row>
    <row r="23" spans="2:19" s="30" customFormat="1" ht="21" hidden="1" customHeight="1">
      <c r="B23" s="34"/>
      <c r="C23" s="35" t="s">
        <v>36</v>
      </c>
      <c r="D23" s="36" t="s">
        <v>20</v>
      </c>
      <c r="E23" s="37">
        <v>1375000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2:19" s="47" customFormat="1" ht="21" hidden="1" customHeight="1">
      <c r="B24" s="39"/>
      <c r="C24" s="40"/>
      <c r="D24" s="45" t="s">
        <v>21</v>
      </c>
      <c r="E24" s="4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2:19" s="30" customFormat="1" ht="21" hidden="1" customHeight="1">
      <c r="B25" s="34"/>
      <c r="C25" s="35" t="s">
        <v>37</v>
      </c>
      <c r="D25" s="36" t="s">
        <v>20</v>
      </c>
      <c r="E25" s="37">
        <v>1375000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2:19" s="47" customFormat="1" ht="21" hidden="1" customHeight="1">
      <c r="B26" s="39" t="s">
        <v>25</v>
      </c>
      <c r="C26" s="40"/>
      <c r="D26" s="45" t="s">
        <v>21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9" s="3" customFormat="1" ht="21" hidden="1" customHeight="1">
      <c r="B27" s="92" t="s">
        <v>27</v>
      </c>
      <c r="C27" s="93"/>
      <c r="D27" s="12" t="s">
        <v>20</v>
      </c>
      <c r="E27" s="13">
        <f>+E29+E31+E33+E35+E37+E39+E41+E43</f>
        <v>924700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2:19" s="3" customFormat="1" ht="21" hidden="1" customHeight="1">
      <c r="B28" s="94"/>
      <c r="C28" s="95"/>
      <c r="D28" s="14" t="s">
        <v>21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2:19" s="30" customFormat="1" ht="21" hidden="1" customHeight="1">
      <c r="B29" s="34"/>
      <c r="C29" s="35" t="s">
        <v>39</v>
      </c>
      <c r="D29" s="36" t="s">
        <v>20</v>
      </c>
      <c r="E29" s="37">
        <v>67000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2:19" s="47" customFormat="1" ht="21" hidden="1" customHeight="1">
      <c r="B30" s="39" t="s">
        <v>28</v>
      </c>
      <c r="C30" s="40"/>
      <c r="D30" s="45" t="s">
        <v>21</v>
      </c>
      <c r="E30" s="4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2:19" s="47" customFormat="1" ht="21" hidden="1" customHeight="1">
      <c r="B31" s="34"/>
      <c r="C31" s="35" t="s">
        <v>40</v>
      </c>
      <c r="D31" s="36" t="s">
        <v>20</v>
      </c>
      <c r="E31" s="37">
        <v>154000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2:19" s="47" customFormat="1" ht="21" hidden="1" customHeight="1">
      <c r="B32" s="39" t="s">
        <v>29</v>
      </c>
      <c r="C32" s="40"/>
      <c r="D32" s="45" t="s">
        <v>21</v>
      </c>
      <c r="E32" s="4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2:19" s="47" customFormat="1" ht="21" hidden="1" customHeight="1">
      <c r="B33" s="34"/>
      <c r="C33" s="35" t="s">
        <v>41</v>
      </c>
      <c r="D33" s="36" t="s">
        <v>20</v>
      </c>
      <c r="E33" s="37">
        <v>70000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2:19" s="47" customFormat="1" ht="21" hidden="1" customHeight="1">
      <c r="B34" s="39" t="s">
        <v>30</v>
      </c>
      <c r="C34" s="40"/>
      <c r="D34" s="45" t="s">
        <v>21</v>
      </c>
      <c r="E34" s="4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19" s="47" customFormat="1" ht="21" hidden="1" customHeight="1">
      <c r="B35" s="34"/>
      <c r="C35" s="35" t="s">
        <v>42</v>
      </c>
      <c r="D35" s="36" t="s">
        <v>20</v>
      </c>
      <c r="E35" s="37">
        <v>53700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2:19" s="47" customFormat="1" ht="21" hidden="1" customHeight="1">
      <c r="B36" s="39" t="s">
        <v>31</v>
      </c>
      <c r="C36" s="40"/>
      <c r="D36" s="45" t="s">
        <v>21</v>
      </c>
      <c r="E36" s="46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2:19" s="47" customFormat="1" ht="21" hidden="1" customHeight="1">
      <c r="B37" s="34"/>
      <c r="C37" s="35" t="s">
        <v>43</v>
      </c>
      <c r="D37" s="36" t="s">
        <v>20</v>
      </c>
      <c r="E37" s="37">
        <v>50000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 s="47" customFormat="1" ht="21" hidden="1" customHeight="1">
      <c r="B38" s="39" t="s">
        <v>38</v>
      </c>
      <c r="C38" s="40"/>
      <c r="D38" s="45" t="s">
        <v>21</v>
      </c>
      <c r="E38" s="46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19" s="47" customFormat="1" ht="21" hidden="1" customHeight="1">
      <c r="B39" s="34"/>
      <c r="C39" s="35" t="s">
        <v>44</v>
      </c>
      <c r="D39" s="36" t="s">
        <v>20</v>
      </c>
      <c r="E39" s="37">
        <v>367000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2:19" s="47" customFormat="1" ht="21" hidden="1" customHeight="1">
      <c r="B40" s="39" t="s">
        <v>32</v>
      </c>
      <c r="C40" s="40"/>
      <c r="D40" s="45" t="s">
        <v>21</v>
      </c>
      <c r="E40" s="46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2:19" s="47" customFormat="1" ht="21" hidden="1" customHeight="1">
      <c r="B41" s="34"/>
      <c r="C41" s="35" t="s">
        <v>45</v>
      </c>
      <c r="D41" s="36" t="s">
        <v>20</v>
      </c>
      <c r="E41" s="37">
        <v>83000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2:19" s="47" customFormat="1" ht="21" hidden="1" customHeight="1">
      <c r="B42" s="39" t="s">
        <v>46</v>
      </c>
      <c r="C42" s="40"/>
      <c r="D42" s="45" t="s">
        <v>21</v>
      </c>
      <c r="E42" s="4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2:19" s="47" customFormat="1" ht="21" hidden="1" customHeight="1">
      <c r="B43" s="34"/>
      <c r="C43" s="35" t="s">
        <v>47</v>
      </c>
      <c r="D43" s="36" t="s">
        <v>20</v>
      </c>
      <c r="E43" s="37">
        <v>80000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 s="47" customFormat="1" ht="21" hidden="1" customHeight="1">
      <c r="B44" s="39" t="s">
        <v>48</v>
      </c>
      <c r="C44" s="40"/>
      <c r="D44" s="45" t="s">
        <v>21</v>
      </c>
      <c r="E44" s="4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2:19" s="3" customFormat="1" ht="21" hidden="1" customHeight="1">
      <c r="B45" s="92" t="s">
        <v>76</v>
      </c>
      <c r="C45" s="93"/>
      <c r="D45" s="12" t="s">
        <v>20</v>
      </c>
      <c r="E45" s="13">
        <f>+E47+E49+E51+E53+E55+E57+E61+E65+E69+E72+E76</f>
        <v>671800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2:19" s="3" customFormat="1" ht="21" hidden="1" customHeight="1">
      <c r="B46" s="94"/>
      <c r="C46" s="95"/>
      <c r="D46" s="14" t="s">
        <v>21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2:19" s="30" customFormat="1" ht="21" hidden="1" customHeight="1">
      <c r="B47" s="34"/>
      <c r="C47" s="35" t="s">
        <v>49</v>
      </c>
      <c r="D47" s="36" t="s">
        <v>20</v>
      </c>
      <c r="E47" s="37">
        <v>133000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</row>
    <row r="48" spans="2:19" s="30" customFormat="1" ht="21" hidden="1" customHeight="1">
      <c r="B48" s="39" t="s">
        <v>50</v>
      </c>
      <c r="C48" s="40"/>
      <c r="D48" s="41" t="s">
        <v>21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3"/>
    </row>
    <row r="49" spans="2:19" s="30" customFormat="1" ht="21" hidden="1" customHeight="1">
      <c r="B49" s="34"/>
      <c r="C49" s="35" t="s">
        <v>51</v>
      </c>
      <c r="D49" s="36" t="s">
        <v>20</v>
      </c>
      <c r="E49" s="37">
        <v>83000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</row>
    <row r="50" spans="2:19" s="30" customFormat="1" ht="21" hidden="1" customHeight="1">
      <c r="B50" s="39"/>
      <c r="C50" s="40"/>
      <c r="D50" s="41" t="s">
        <v>21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3"/>
    </row>
    <row r="51" spans="2:19" s="30" customFormat="1" ht="21" hidden="1" customHeight="1">
      <c r="B51" s="34"/>
      <c r="C51" s="35" t="s">
        <v>52</v>
      </c>
      <c r="D51" s="36" t="s">
        <v>20</v>
      </c>
      <c r="E51" s="37">
        <v>58000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8"/>
    </row>
    <row r="52" spans="2:19" s="30" customFormat="1" ht="21" hidden="1" customHeight="1">
      <c r="B52" s="39" t="s">
        <v>53</v>
      </c>
      <c r="C52" s="40"/>
      <c r="D52" s="41" t="s">
        <v>21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3"/>
    </row>
    <row r="53" spans="2:19" s="30" customFormat="1" ht="21" hidden="1" customHeight="1">
      <c r="B53" s="34"/>
      <c r="C53" s="35" t="s">
        <v>54</v>
      </c>
      <c r="D53" s="36" t="s">
        <v>20</v>
      </c>
      <c r="E53" s="37">
        <v>37000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</row>
    <row r="54" spans="2:19" s="30" customFormat="1" ht="21" hidden="1" customHeight="1">
      <c r="B54" s="39" t="s">
        <v>55</v>
      </c>
      <c r="C54" s="40"/>
      <c r="D54" s="41" t="s">
        <v>21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3"/>
    </row>
    <row r="55" spans="2:19" s="30" customFormat="1" ht="21" hidden="1" customHeight="1">
      <c r="B55" s="34"/>
      <c r="C55" s="35" t="s">
        <v>56</v>
      </c>
      <c r="D55" s="36" t="s">
        <v>20</v>
      </c>
      <c r="E55" s="37">
        <v>22000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2:19" s="30" customFormat="1" ht="21" hidden="1" customHeight="1">
      <c r="B56" s="39" t="s">
        <v>57</v>
      </c>
      <c r="C56" s="40"/>
      <c r="D56" s="41" t="s">
        <v>21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3"/>
    </row>
    <row r="57" spans="2:19" s="30" customFormat="1" ht="21" hidden="1" customHeight="1">
      <c r="B57" s="34"/>
      <c r="C57" s="35" t="s">
        <v>58</v>
      </c>
      <c r="D57" s="36" t="s">
        <v>20</v>
      </c>
      <c r="E57" s="37">
        <v>37000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</row>
    <row r="58" spans="2:19" s="30" customFormat="1" ht="21" hidden="1" customHeight="1">
      <c r="B58" s="34" t="s">
        <v>63</v>
      </c>
      <c r="C58" s="35"/>
      <c r="D58" s="48" t="s">
        <v>21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49"/>
    </row>
    <row r="59" spans="2:19" s="47" customFormat="1" ht="21" hidden="1" customHeight="1">
      <c r="B59" s="34" t="s">
        <v>59</v>
      </c>
      <c r="C59" s="35"/>
      <c r="D59" s="36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</row>
    <row r="60" spans="2:19" s="47" customFormat="1" ht="21" hidden="1" customHeight="1">
      <c r="B60" s="39" t="s">
        <v>60</v>
      </c>
      <c r="C60" s="40"/>
      <c r="D60" s="45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2"/>
    </row>
    <row r="61" spans="2:19" s="30" customFormat="1" ht="21" hidden="1" customHeight="1">
      <c r="B61" s="34"/>
      <c r="C61" s="35" t="s">
        <v>61</v>
      </c>
      <c r="D61" s="36" t="s">
        <v>20</v>
      </c>
      <c r="E61" s="37">
        <v>29000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</row>
    <row r="62" spans="2:19" s="30" customFormat="1" ht="21" hidden="1" customHeight="1">
      <c r="B62" s="34" t="s">
        <v>62</v>
      </c>
      <c r="C62" s="35"/>
      <c r="D62" s="48" t="s">
        <v>21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49"/>
    </row>
    <row r="63" spans="2:19" s="50" customFormat="1" ht="21" hidden="1" customHeight="1">
      <c r="B63" s="34" t="s">
        <v>64</v>
      </c>
      <c r="C63" s="35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</row>
    <row r="64" spans="2:19" s="30" customFormat="1" ht="21" hidden="1" customHeight="1">
      <c r="B64" s="39" t="s">
        <v>65</v>
      </c>
      <c r="C64" s="40"/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2"/>
    </row>
    <row r="65" spans="2:19" s="30" customFormat="1" ht="21" hidden="1" customHeight="1">
      <c r="B65" s="34"/>
      <c r="C65" s="35" t="s">
        <v>67</v>
      </c>
      <c r="D65" s="36" t="s">
        <v>20</v>
      </c>
      <c r="E65" s="37">
        <v>31800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8"/>
    </row>
    <row r="66" spans="2:19" s="30" customFormat="1" ht="21" hidden="1" customHeight="1">
      <c r="B66" s="34" t="s">
        <v>66</v>
      </c>
      <c r="C66" s="35"/>
      <c r="D66" s="48" t="s">
        <v>21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49"/>
    </row>
    <row r="67" spans="2:19" s="30" customFormat="1" ht="21" hidden="1" customHeight="1">
      <c r="B67" s="34" t="s">
        <v>177</v>
      </c>
      <c r="C67" s="35"/>
      <c r="D67" s="36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</row>
    <row r="68" spans="2:19" s="30" customFormat="1" ht="21" hidden="1" customHeight="1">
      <c r="B68" s="39" t="s">
        <v>178</v>
      </c>
      <c r="C68" s="40"/>
      <c r="D68" s="4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2"/>
    </row>
    <row r="69" spans="2:19" s="30" customFormat="1" ht="21" hidden="1" customHeight="1">
      <c r="B69" s="34"/>
      <c r="C69" s="35" t="s">
        <v>68</v>
      </c>
      <c r="D69" s="36" t="s">
        <v>20</v>
      </c>
      <c r="E69" s="37">
        <v>65000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8"/>
    </row>
    <row r="70" spans="2:19" s="30" customFormat="1" ht="21" hidden="1" customHeight="1">
      <c r="B70" s="34" t="s">
        <v>69</v>
      </c>
      <c r="C70" s="35"/>
      <c r="D70" s="48" t="s">
        <v>21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49"/>
    </row>
    <row r="71" spans="2:19" s="30" customFormat="1" ht="21" hidden="1" customHeight="1">
      <c r="B71" s="39" t="s">
        <v>70</v>
      </c>
      <c r="C71" s="40"/>
      <c r="D71" s="45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2"/>
    </row>
    <row r="72" spans="2:19" s="30" customFormat="1" ht="21" hidden="1" customHeight="1">
      <c r="B72" s="34"/>
      <c r="C72" s="35" t="s">
        <v>71</v>
      </c>
      <c r="D72" s="36" t="s">
        <v>20</v>
      </c>
      <c r="E72" s="37">
        <v>106000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</row>
    <row r="73" spans="2:19" s="30" customFormat="1" ht="21" hidden="1" customHeight="1">
      <c r="B73" s="34" t="s">
        <v>72</v>
      </c>
      <c r="C73" s="35"/>
      <c r="D73" s="48" t="s">
        <v>21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49"/>
    </row>
    <row r="74" spans="2:19" s="51" customFormat="1" ht="21" hidden="1" customHeight="1">
      <c r="B74" s="34" t="s">
        <v>73</v>
      </c>
      <c r="C74" s="35"/>
      <c r="D74" s="36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8"/>
    </row>
    <row r="75" spans="2:19" s="30" customFormat="1" ht="21" hidden="1" customHeight="1">
      <c r="B75" s="39" t="s">
        <v>74</v>
      </c>
      <c r="C75" s="40"/>
      <c r="D75" s="45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2"/>
    </row>
    <row r="76" spans="2:19" s="30" customFormat="1" ht="21" hidden="1" customHeight="1">
      <c r="B76" s="34"/>
      <c r="C76" s="35" t="s">
        <v>75</v>
      </c>
      <c r="D76" s="36" t="s">
        <v>20</v>
      </c>
      <c r="E76" s="37">
        <v>70000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8"/>
    </row>
    <row r="77" spans="2:19" s="30" customFormat="1" ht="21" hidden="1" customHeight="1">
      <c r="B77" s="39"/>
      <c r="C77" s="40"/>
      <c r="D77" s="41" t="s">
        <v>21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3"/>
    </row>
    <row r="78" spans="2:19" s="3" customFormat="1" ht="21" hidden="1" customHeight="1">
      <c r="B78" s="92" t="s">
        <v>77</v>
      </c>
      <c r="C78" s="93"/>
      <c r="D78" s="12" t="s">
        <v>20</v>
      </c>
      <c r="E78" s="52">
        <f>+E80+E84+E87+E89</f>
        <v>283500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13"/>
    </row>
    <row r="79" spans="2:19" s="3" customFormat="1" ht="21" hidden="1" customHeight="1">
      <c r="B79" s="94"/>
      <c r="C79" s="95"/>
      <c r="D79" s="14" t="s">
        <v>21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15"/>
    </row>
    <row r="80" spans="2:19" s="30" customFormat="1" ht="21" hidden="1" customHeight="1">
      <c r="B80" s="34"/>
      <c r="C80" s="35" t="s">
        <v>78</v>
      </c>
      <c r="D80" s="36" t="s">
        <v>20</v>
      </c>
      <c r="E80" s="37">
        <v>52000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8"/>
    </row>
    <row r="81" spans="2:19" s="30" customFormat="1" ht="21" hidden="1" customHeight="1">
      <c r="B81" s="34" t="s">
        <v>179</v>
      </c>
      <c r="C81" s="35"/>
      <c r="D81" s="48" t="s">
        <v>21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49"/>
    </row>
    <row r="82" spans="2:19" s="30" customFormat="1" ht="21" hidden="1" customHeight="1">
      <c r="B82" s="34" t="s">
        <v>79</v>
      </c>
      <c r="C82" s="35"/>
      <c r="D82" s="36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8"/>
    </row>
    <row r="83" spans="2:19" s="30" customFormat="1" ht="21" hidden="1" customHeight="1">
      <c r="B83" s="39" t="s">
        <v>80</v>
      </c>
      <c r="C83" s="40"/>
      <c r="D83" s="45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2"/>
    </row>
    <row r="84" spans="2:19" s="30" customFormat="1" ht="21" hidden="1" customHeight="1">
      <c r="B84" s="34"/>
      <c r="C84" s="35" t="s">
        <v>81</v>
      </c>
      <c r="D84" s="36" t="s">
        <v>20</v>
      </c>
      <c r="E84" s="37">
        <v>76000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8"/>
    </row>
    <row r="85" spans="2:19" s="30" customFormat="1" ht="21" hidden="1" customHeight="1">
      <c r="B85" s="34" t="s">
        <v>82</v>
      </c>
      <c r="C85" s="35"/>
      <c r="D85" s="48" t="s">
        <v>21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49"/>
    </row>
    <row r="86" spans="2:19" s="30" customFormat="1" ht="21" hidden="1" customHeight="1">
      <c r="B86" s="39" t="s">
        <v>83</v>
      </c>
      <c r="C86" s="40"/>
      <c r="D86" s="45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2"/>
    </row>
    <row r="87" spans="2:19" s="30" customFormat="1" ht="21" hidden="1" customHeight="1">
      <c r="B87" s="34"/>
      <c r="C87" s="35" t="s">
        <v>84</v>
      </c>
      <c r="D87" s="36" t="s">
        <v>20</v>
      </c>
      <c r="E87" s="37">
        <v>97500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8"/>
    </row>
    <row r="88" spans="2:19" s="30" customFormat="1" ht="21" hidden="1" customHeight="1">
      <c r="B88" s="39" t="s">
        <v>85</v>
      </c>
      <c r="C88" s="40"/>
      <c r="D88" s="41" t="s">
        <v>21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3"/>
    </row>
    <row r="89" spans="2:19" s="30" customFormat="1" ht="21" hidden="1" customHeight="1">
      <c r="B89" s="34"/>
      <c r="C89" s="35" t="s">
        <v>86</v>
      </c>
      <c r="D89" s="36" t="s">
        <v>20</v>
      </c>
      <c r="E89" s="37">
        <v>58000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8"/>
    </row>
    <row r="90" spans="2:19" s="30" customFormat="1" ht="21" hidden="1" customHeight="1">
      <c r="B90" s="39" t="s">
        <v>87</v>
      </c>
      <c r="C90" s="40"/>
      <c r="D90" s="41" t="s">
        <v>21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3"/>
    </row>
    <row r="91" spans="2:19" s="3" customFormat="1" ht="21" hidden="1" customHeight="1">
      <c r="B91" s="92" t="s">
        <v>88</v>
      </c>
      <c r="C91" s="93"/>
      <c r="D91" s="12" t="s">
        <v>20</v>
      </c>
      <c r="E91" s="52">
        <f>+E93+E96+E98</f>
        <v>1237000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13"/>
    </row>
    <row r="92" spans="2:19" s="3" customFormat="1" ht="21" hidden="1" customHeight="1">
      <c r="B92" s="94"/>
      <c r="C92" s="95"/>
      <c r="D92" s="14" t="s">
        <v>21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15"/>
    </row>
    <row r="93" spans="2:19" s="30" customFormat="1" ht="21" hidden="1" customHeight="1">
      <c r="B93" s="34"/>
      <c r="C93" s="35" t="s">
        <v>89</v>
      </c>
      <c r="D93" s="36" t="s">
        <v>20</v>
      </c>
      <c r="E93" s="23">
        <v>1000000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8"/>
    </row>
    <row r="94" spans="2:19" s="30" customFormat="1" ht="21" hidden="1" customHeight="1">
      <c r="B94" s="34" t="s">
        <v>90</v>
      </c>
      <c r="C94" s="35"/>
      <c r="D94" s="48" t="s">
        <v>21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49"/>
    </row>
    <row r="95" spans="2:19" s="30" customFormat="1" ht="21" hidden="1" customHeight="1">
      <c r="B95" s="34" t="s">
        <v>91</v>
      </c>
      <c r="C95" s="35"/>
      <c r="D95" s="36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8"/>
    </row>
    <row r="96" spans="2:19" s="30" customFormat="1" ht="21" hidden="1" customHeight="1">
      <c r="B96" s="54"/>
      <c r="C96" s="55" t="s">
        <v>92</v>
      </c>
      <c r="D96" s="56" t="s">
        <v>20</v>
      </c>
      <c r="E96" s="57">
        <v>177000</v>
      </c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8"/>
    </row>
    <row r="97" spans="2:19" s="30" customFormat="1" ht="21" hidden="1" customHeight="1">
      <c r="B97" s="39" t="s">
        <v>93</v>
      </c>
      <c r="C97" s="40"/>
      <c r="D97" s="41" t="s">
        <v>21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3"/>
    </row>
    <row r="98" spans="2:19" s="30" customFormat="1" ht="21" hidden="1" customHeight="1">
      <c r="B98" s="34"/>
      <c r="C98" s="35" t="s">
        <v>94</v>
      </c>
      <c r="D98" s="36" t="s">
        <v>20</v>
      </c>
      <c r="E98" s="37">
        <v>60000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8"/>
    </row>
    <row r="99" spans="2:19" s="30" customFormat="1" ht="21" hidden="1" customHeight="1">
      <c r="B99" s="39"/>
      <c r="C99" s="40"/>
      <c r="D99" s="41" t="s">
        <v>21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3"/>
    </row>
    <row r="100" spans="2:19" s="3" customFormat="1" ht="21.75" hidden="1" customHeight="1">
      <c r="B100" s="92" t="s">
        <v>95</v>
      </c>
      <c r="C100" s="93"/>
      <c r="D100" s="12" t="s">
        <v>20</v>
      </c>
      <c r="E100" s="52">
        <f>+E102+E105+E107+E109</f>
        <v>304000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13"/>
    </row>
    <row r="101" spans="2:19" s="3" customFormat="1" ht="21" hidden="1" customHeight="1">
      <c r="B101" s="94"/>
      <c r="C101" s="95"/>
      <c r="D101" s="14" t="s">
        <v>21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15"/>
    </row>
    <row r="102" spans="2:19" s="30" customFormat="1" ht="21" hidden="1" customHeight="1">
      <c r="B102" s="34"/>
      <c r="C102" s="35" t="s">
        <v>96</v>
      </c>
      <c r="D102" s="36" t="s">
        <v>20</v>
      </c>
      <c r="E102" s="37">
        <v>130000</v>
      </c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8"/>
    </row>
    <row r="103" spans="2:19" s="30" customFormat="1" ht="21" hidden="1" customHeight="1">
      <c r="B103" s="34" t="s">
        <v>97</v>
      </c>
      <c r="C103" s="35"/>
      <c r="D103" s="48" t="s">
        <v>21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49"/>
    </row>
    <row r="104" spans="2:19" s="30" customFormat="1" ht="21" hidden="1" customHeight="1">
      <c r="B104" s="34" t="s">
        <v>98</v>
      </c>
      <c r="C104" s="35"/>
      <c r="D104" s="36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8"/>
    </row>
    <row r="105" spans="2:19" s="30" customFormat="1" ht="21" hidden="1" customHeight="1">
      <c r="B105" s="54"/>
      <c r="C105" s="55" t="s">
        <v>99</v>
      </c>
      <c r="D105" s="56" t="s">
        <v>20</v>
      </c>
      <c r="E105" s="57">
        <v>73000</v>
      </c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8"/>
    </row>
    <row r="106" spans="2:19" s="30" customFormat="1" ht="21" hidden="1" customHeight="1">
      <c r="B106" s="39" t="s">
        <v>100</v>
      </c>
      <c r="C106" s="40"/>
      <c r="D106" s="41" t="s">
        <v>21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3"/>
    </row>
    <row r="107" spans="2:19" s="30" customFormat="1" ht="21" hidden="1" customHeight="1">
      <c r="B107" s="34"/>
      <c r="C107" s="35" t="s">
        <v>101</v>
      </c>
      <c r="D107" s="36" t="s">
        <v>20</v>
      </c>
      <c r="E107" s="37">
        <v>50000</v>
      </c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58"/>
    </row>
    <row r="108" spans="2:19" s="30" customFormat="1" ht="21" hidden="1" customHeight="1">
      <c r="B108" s="34" t="s">
        <v>102</v>
      </c>
      <c r="C108" s="35"/>
      <c r="D108" s="41" t="s">
        <v>21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3"/>
    </row>
    <row r="109" spans="2:19" s="30" customFormat="1" ht="21" hidden="1" customHeight="1">
      <c r="B109" s="54"/>
      <c r="C109" s="55" t="s">
        <v>103</v>
      </c>
      <c r="D109" s="56" t="s">
        <v>20</v>
      </c>
      <c r="E109" s="57">
        <v>51000</v>
      </c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8"/>
    </row>
    <row r="110" spans="2:19" ht="21" hidden="1" customHeight="1">
      <c r="B110" s="4"/>
      <c r="C110" s="5"/>
      <c r="D110" s="6" t="s">
        <v>21</v>
      </c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7"/>
    </row>
    <row r="111" spans="2:19" s="3" customFormat="1" ht="21" hidden="1" customHeight="1">
      <c r="B111" s="92" t="s">
        <v>104</v>
      </c>
      <c r="C111" s="93"/>
      <c r="D111" s="12" t="s">
        <v>20</v>
      </c>
      <c r="E111" s="52">
        <f>+E113+E115+E117+E119+E121+E123+E128</f>
        <v>990500</v>
      </c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13"/>
    </row>
    <row r="112" spans="2:19" s="3" customFormat="1" ht="21" hidden="1" customHeight="1">
      <c r="B112" s="94"/>
      <c r="C112" s="95"/>
      <c r="D112" s="14" t="s">
        <v>21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15"/>
    </row>
    <row r="113" spans="2:19" s="30" customFormat="1" ht="21" hidden="1" customHeight="1">
      <c r="B113" s="34"/>
      <c r="C113" s="35" t="s">
        <v>105</v>
      </c>
      <c r="D113" s="36" t="s">
        <v>20</v>
      </c>
      <c r="E113" s="37">
        <v>317000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8"/>
    </row>
    <row r="114" spans="2:19" s="30" customFormat="1" ht="21" hidden="1" customHeight="1">
      <c r="B114" s="34" t="s">
        <v>106</v>
      </c>
      <c r="C114" s="35"/>
      <c r="D114" s="48" t="s">
        <v>21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49"/>
    </row>
    <row r="115" spans="2:19" s="30" customFormat="1" ht="21" hidden="1" customHeight="1">
      <c r="B115" s="54"/>
      <c r="C115" s="55" t="s">
        <v>107</v>
      </c>
      <c r="D115" s="56" t="s">
        <v>20</v>
      </c>
      <c r="E115" s="57">
        <v>51000</v>
      </c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8"/>
    </row>
    <row r="116" spans="2:19" s="30" customFormat="1" ht="21" hidden="1" customHeight="1">
      <c r="B116" s="39" t="s">
        <v>108</v>
      </c>
      <c r="C116" s="40"/>
      <c r="D116" s="41" t="s">
        <v>21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3"/>
    </row>
    <row r="117" spans="2:19" s="30" customFormat="1" ht="21" hidden="1" customHeight="1">
      <c r="B117" s="34"/>
      <c r="C117" s="35" t="s">
        <v>109</v>
      </c>
      <c r="D117" s="36" t="s">
        <v>20</v>
      </c>
      <c r="E117" s="37">
        <v>128000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8"/>
    </row>
    <row r="118" spans="2:19" s="30" customFormat="1" ht="21" hidden="1" customHeight="1">
      <c r="B118" s="34" t="s">
        <v>110</v>
      </c>
      <c r="C118" s="40"/>
      <c r="D118" s="41" t="s">
        <v>21</v>
      </c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3"/>
    </row>
    <row r="119" spans="2:19" s="30" customFormat="1" ht="21" hidden="1" customHeight="1">
      <c r="B119" s="54"/>
      <c r="C119" s="55" t="s">
        <v>111</v>
      </c>
      <c r="D119" s="56" t="s">
        <v>20</v>
      </c>
      <c r="E119" s="57">
        <v>97000</v>
      </c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8"/>
    </row>
    <row r="120" spans="2:19" s="30" customFormat="1" ht="21" hidden="1" customHeight="1">
      <c r="B120" s="39" t="s">
        <v>112</v>
      </c>
      <c r="C120" s="40"/>
      <c r="D120" s="41" t="s">
        <v>21</v>
      </c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3"/>
    </row>
    <row r="121" spans="2:19" s="30" customFormat="1" ht="21" hidden="1" customHeight="1">
      <c r="B121" s="54"/>
      <c r="C121" s="55" t="s">
        <v>113</v>
      </c>
      <c r="D121" s="56" t="s">
        <v>20</v>
      </c>
      <c r="E121" s="57">
        <v>53500</v>
      </c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8"/>
    </row>
    <row r="122" spans="2:19" s="30" customFormat="1" ht="21" hidden="1" customHeight="1">
      <c r="B122" s="39" t="s">
        <v>114</v>
      </c>
      <c r="C122" s="40"/>
      <c r="D122" s="41" t="s">
        <v>21</v>
      </c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3"/>
    </row>
    <row r="123" spans="2:19" s="30" customFormat="1" ht="21" hidden="1" customHeight="1">
      <c r="B123" s="54"/>
      <c r="C123" s="55" t="s">
        <v>115</v>
      </c>
      <c r="D123" s="56" t="s">
        <v>20</v>
      </c>
      <c r="E123" s="57">
        <v>233000</v>
      </c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8"/>
    </row>
    <row r="124" spans="2:19" s="30" customFormat="1" ht="21" hidden="1" customHeight="1">
      <c r="B124" s="34" t="s">
        <v>116</v>
      </c>
      <c r="C124" s="35"/>
      <c r="D124" s="48" t="s">
        <v>21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49"/>
    </row>
    <row r="125" spans="2:19" s="30" customFormat="1" ht="21" hidden="1" customHeight="1">
      <c r="B125" s="59" t="s">
        <v>117</v>
      </c>
      <c r="C125" s="60"/>
      <c r="D125" s="61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1"/>
    </row>
    <row r="126" spans="2:19" s="30" customFormat="1" ht="21" hidden="1" customHeight="1">
      <c r="B126" s="59" t="s">
        <v>118</v>
      </c>
      <c r="C126" s="60"/>
      <c r="D126" s="61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1"/>
    </row>
    <row r="127" spans="2:19" s="30" customFormat="1" ht="21" hidden="1" customHeight="1">
      <c r="B127" s="63" t="s">
        <v>119</v>
      </c>
      <c r="C127" s="64"/>
      <c r="D127" s="31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31"/>
    </row>
    <row r="128" spans="2:19" s="30" customFormat="1" ht="21" hidden="1" customHeight="1">
      <c r="B128" s="54"/>
      <c r="C128" s="55" t="s">
        <v>120</v>
      </c>
      <c r="D128" s="56" t="s">
        <v>20</v>
      </c>
      <c r="E128" s="57">
        <v>111000</v>
      </c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8"/>
    </row>
    <row r="129" spans="2:19" s="30" customFormat="1" ht="21" hidden="1" customHeight="1">
      <c r="B129" s="39" t="s">
        <v>121</v>
      </c>
      <c r="C129" s="40"/>
      <c r="D129" s="41" t="s">
        <v>21</v>
      </c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3"/>
    </row>
    <row r="130" spans="2:19" s="3" customFormat="1" ht="21" hidden="1" customHeight="1">
      <c r="B130" s="92" t="s">
        <v>122</v>
      </c>
      <c r="C130" s="93" t="s">
        <v>22</v>
      </c>
      <c r="D130" s="12" t="s">
        <v>20</v>
      </c>
      <c r="E130" s="52">
        <f>E132</f>
        <v>167000</v>
      </c>
      <c r="F130" s="52">
        <f t="shared" ref="F130:R131" si="3">+F132</f>
        <v>0</v>
      </c>
      <c r="G130" s="52">
        <f t="shared" si="3"/>
        <v>0</v>
      </c>
      <c r="H130" s="52">
        <f t="shared" si="3"/>
        <v>0</v>
      </c>
      <c r="I130" s="52">
        <f t="shared" si="3"/>
        <v>0</v>
      </c>
      <c r="J130" s="52">
        <f t="shared" si="3"/>
        <v>0</v>
      </c>
      <c r="K130" s="52">
        <f t="shared" si="3"/>
        <v>0</v>
      </c>
      <c r="L130" s="52">
        <f t="shared" si="3"/>
        <v>0</v>
      </c>
      <c r="M130" s="52">
        <f t="shared" si="3"/>
        <v>0</v>
      </c>
      <c r="N130" s="52">
        <f t="shared" si="3"/>
        <v>0</v>
      </c>
      <c r="O130" s="52">
        <f t="shared" si="3"/>
        <v>0</v>
      </c>
      <c r="P130" s="52">
        <f t="shared" si="3"/>
        <v>0</v>
      </c>
      <c r="Q130" s="52">
        <f t="shared" si="3"/>
        <v>0</v>
      </c>
      <c r="R130" s="52">
        <f t="shared" si="3"/>
        <v>0</v>
      </c>
      <c r="S130" s="13"/>
    </row>
    <row r="131" spans="2:19" s="3" customFormat="1" ht="21" hidden="1" customHeight="1">
      <c r="B131" s="94"/>
      <c r="C131" s="95"/>
      <c r="D131" s="14" t="s">
        <v>21</v>
      </c>
      <c r="E131" s="53">
        <f>+E133</f>
        <v>0</v>
      </c>
      <c r="F131" s="53">
        <f t="shared" si="3"/>
        <v>0</v>
      </c>
      <c r="G131" s="53">
        <f t="shared" si="3"/>
        <v>0</v>
      </c>
      <c r="H131" s="53">
        <f t="shared" si="3"/>
        <v>0</v>
      </c>
      <c r="I131" s="53">
        <f t="shared" si="3"/>
        <v>0</v>
      </c>
      <c r="J131" s="53">
        <f t="shared" si="3"/>
        <v>0</v>
      </c>
      <c r="K131" s="53">
        <f t="shared" si="3"/>
        <v>0</v>
      </c>
      <c r="L131" s="53">
        <f t="shared" si="3"/>
        <v>0</v>
      </c>
      <c r="M131" s="53">
        <f t="shared" si="3"/>
        <v>0</v>
      </c>
      <c r="N131" s="53">
        <f t="shared" si="3"/>
        <v>0</v>
      </c>
      <c r="O131" s="53">
        <f t="shared" si="3"/>
        <v>0</v>
      </c>
      <c r="P131" s="53">
        <f t="shared" si="3"/>
        <v>0</v>
      </c>
      <c r="Q131" s="53">
        <f t="shared" si="3"/>
        <v>0</v>
      </c>
      <c r="R131" s="53">
        <f t="shared" si="3"/>
        <v>0</v>
      </c>
      <c r="S131" s="15"/>
    </row>
    <row r="132" spans="2:19" s="30" customFormat="1" ht="21" hidden="1" customHeight="1">
      <c r="B132" s="34"/>
      <c r="C132" s="35" t="s">
        <v>123</v>
      </c>
      <c r="D132" s="36" t="s">
        <v>20</v>
      </c>
      <c r="E132" s="37">
        <v>167000</v>
      </c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8"/>
    </row>
    <row r="133" spans="2:19" s="30" customFormat="1" ht="21" hidden="1" customHeight="1">
      <c r="B133" s="39"/>
      <c r="C133" s="40"/>
      <c r="D133" s="41" t="s">
        <v>21</v>
      </c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3"/>
    </row>
    <row r="134" spans="2:19" s="3" customFormat="1" ht="21" hidden="1" customHeight="1">
      <c r="B134" s="92" t="s">
        <v>159</v>
      </c>
      <c r="C134" s="93" t="s">
        <v>22</v>
      </c>
      <c r="D134" s="12" t="s">
        <v>20</v>
      </c>
      <c r="E134" s="52">
        <f>E136+E139+E141</f>
        <v>128000</v>
      </c>
      <c r="F134" s="52">
        <f t="shared" ref="F134:R135" si="4">+F136</f>
        <v>0</v>
      </c>
      <c r="G134" s="52">
        <f t="shared" si="4"/>
        <v>0</v>
      </c>
      <c r="H134" s="52">
        <f t="shared" si="4"/>
        <v>0</v>
      </c>
      <c r="I134" s="52">
        <f t="shared" si="4"/>
        <v>0</v>
      </c>
      <c r="J134" s="52">
        <f t="shared" si="4"/>
        <v>0</v>
      </c>
      <c r="K134" s="52">
        <f t="shared" si="4"/>
        <v>0</v>
      </c>
      <c r="L134" s="52">
        <f t="shared" si="4"/>
        <v>0</v>
      </c>
      <c r="M134" s="52">
        <f t="shared" si="4"/>
        <v>0</v>
      </c>
      <c r="N134" s="52">
        <f t="shared" si="4"/>
        <v>0</v>
      </c>
      <c r="O134" s="52">
        <f t="shared" si="4"/>
        <v>0</v>
      </c>
      <c r="P134" s="52">
        <f t="shared" si="4"/>
        <v>0</v>
      </c>
      <c r="Q134" s="52">
        <f t="shared" si="4"/>
        <v>0</v>
      </c>
      <c r="R134" s="52">
        <f t="shared" si="4"/>
        <v>0</v>
      </c>
      <c r="S134" s="13"/>
    </row>
    <row r="135" spans="2:19" s="3" customFormat="1" ht="21" hidden="1" customHeight="1">
      <c r="B135" s="94"/>
      <c r="C135" s="95"/>
      <c r="D135" s="14" t="s">
        <v>21</v>
      </c>
      <c r="E135" s="53">
        <f>+E137</f>
        <v>0</v>
      </c>
      <c r="F135" s="53">
        <f t="shared" si="4"/>
        <v>0</v>
      </c>
      <c r="G135" s="53">
        <f t="shared" si="4"/>
        <v>0</v>
      </c>
      <c r="H135" s="53">
        <f t="shared" si="4"/>
        <v>0</v>
      </c>
      <c r="I135" s="53">
        <f t="shared" si="4"/>
        <v>0</v>
      </c>
      <c r="J135" s="53">
        <f t="shared" si="4"/>
        <v>0</v>
      </c>
      <c r="K135" s="53">
        <f t="shared" si="4"/>
        <v>0</v>
      </c>
      <c r="L135" s="53">
        <f t="shared" si="4"/>
        <v>0</v>
      </c>
      <c r="M135" s="53">
        <f t="shared" si="4"/>
        <v>0</v>
      </c>
      <c r="N135" s="53">
        <f t="shared" si="4"/>
        <v>0</v>
      </c>
      <c r="O135" s="53">
        <f t="shared" si="4"/>
        <v>0</v>
      </c>
      <c r="P135" s="53">
        <f t="shared" si="4"/>
        <v>0</v>
      </c>
      <c r="Q135" s="53">
        <f t="shared" si="4"/>
        <v>0</v>
      </c>
      <c r="R135" s="53">
        <f t="shared" si="4"/>
        <v>0</v>
      </c>
      <c r="S135" s="15"/>
    </row>
    <row r="136" spans="2:19" s="30" customFormat="1" ht="21" hidden="1" customHeight="1">
      <c r="B136" s="34"/>
      <c r="C136" s="35" t="s">
        <v>160</v>
      </c>
      <c r="D136" s="36" t="s">
        <v>20</v>
      </c>
      <c r="E136" s="37">
        <v>45000</v>
      </c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8"/>
    </row>
    <row r="137" spans="2:19" s="30" customFormat="1" ht="21" hidden="1" customHeight="1">
      <c r="B137" s="34" t="s">
        <v>161</v>
      </c>
      <c r="C137" s="35"/>
      <c r="D137" s="48" t="s">
        <v>21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49"/>
    </row>
    <row r="138" spans="2:19" s="50" customFormat="1" ht="21" hidden="1" customHeight="1">
      <c r="B138" s="63" t="s">
        <v>162</v>
      </c>
      <c r="C138" s="64"/>
      <c r="D138" s="31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31"/>
    </row>
    <row r="139" spans="2:19" s="30" customFormat="1" ht="21" hidden="1" customHeight="1">
      <c r="B139" s="34"/>
      <c r="C139" s="35" t="s">
        <v>163</v>
      </c>
      <c r="D139" s="36" t="s">
        <v>20</v>
      </c>
      <c r="E139" s="37">
        <v>42000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8"/>
    </row>
    <row r="140" spans="2:19" s="30" customFormat="1" ht="21" hidden="1" customHeight="1">
      <c r="B140" s="39" t="s">
        <v>164</v>
      </c>
      <c r="C140" s="40"/>
      <c r="D140" s="41" t="s">
        <v>21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3"/>
    </row>
    <row r="141" spans="2:19" s="30" customFormat="1" ht="21" hidden="1" customHeight="1">
      <c r="B141" s="34"/>
      <c r="C141" s="55" t="s">
        <v>165</v>
      </c>
      <c r="D141" s="56" t="s">
        <v>20</v>
      </c>
      <c r="E141" s="57">
        <v>41000</v>
      </c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49"/>
    </row>
    <row r="142" spans="2:19" s="30" customFormat="1" ht="21" hidden="1" customHeight="1">
      <c r="B142" s="39" t="s">
        <v>166</v>
      </c>
      <c r="C142" s="40"/>
      <c r="D142" s="41" t="s">
        <v>21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9"/>
    </row>
    <row r="143" spans="2:19" s="69" customFormat="1" ht="21" hidden="1" customHeight="1">
      <c r="B143" s="86" t="s">
        <v>167</v>
      </c>
      <c r="C143" s="87" t="s">
        <v>22</v>
      </c>
      <c r="D143" s="66" t="s">
        <v>20</v>
      </c>
      <c r="E143" s="67">
        <f>+E145</f>
        <v>30000</v>
      </c>
      <c r="F143" s="67">
        <f t="shared" ref="F143:R144" si="5">+F145</f>
        <v>0</v>
      </c>
      <c r="G143" s="67">
        <f t="shared" si="5"/>
        <v>0</v>
      </c>
      <c r="H143" s="67">
        <f t="shared" si="5"/>
        <v>0</v>
      </c>
      <c r="I143" s="67">
        <f t="shared" si="5"/>
        <v>0</v>
      </c>
      <c r="J143" s="67">
        <f t="shared" si="5"/>
        <v>0</v>
      </c>
      <c r="K143" s="67">
        <f t="shared" si="5"/>
        <v>0</v>
      </c>
      <c r="L143" s="67">
        <f t="shared" si="5"/>
        <v>0</v>
      </c>
      <c r="M143" s="67">
        <f t="shared" si="5"/>
        <v>0</v>
      </c>
      <c r="N143" s="67">
        <f t="shared" si="5"/>
        <v>0</v>
      </c>
      <c r="O143" s="67">
        <f t="shared" si="5"/>
        <v>0</v>
      </c>
      <c r="P143" s="67">
        <f t="shared" si="5"/>
        <v>0</v>
      </c>
      <c r="Q143" s="67">
        <f t="shared" si="5"/>
        <v>0</v>
      </c>
      <c r="R143" s="67">
        <f t="shared" si="5"/>
        <v>0</v>
      </c>
      <c r="S143" s="68"/>
    </row>
    <row r="144" spans="2:19" s="69" customFormat="1" ht="21" hidden="1" customHeight="1">
      <c r="B144" s="84"/>
      <c r="C144" s="85"/>
      <c r="D144" s="70" t="s">
        <v>21</v>
      </c>
      <c r="E144" s="71">
        <f>+E146</f>
        <v>0</v>
      </c>
      <c r="F144" s="71">
        <f t="shared" si="5"/>
        <v>0</v>
      </c>
      <c r="G144" s="71">
        <f t="shared" si="5"/>
        <v>0</v>
      </c>
      <c r="H144" s="71">
        <f t="shared" si="5"/>
        <v>0</v>
      </c>
      <c r="I144" s="71">
        <f t="shared" si="5"/>
        <v>0</v>
      </c>
      <c r="J144" s="71">
        <f t="shared" si="5"/>
        <v>0</v>
      </c>
      <c r="K144" s="71">
        <f t="shared" si="5"/>
        <v>0</v>
      </c>
      <c r="L144" s="71">
        <f t="shared" si="5"/>
        <v>0</v>
      </c>
      <c r="M144" s="71">
        <f t="shared" si="5"/>
        <v>0</v>
      </c>
      <c r="N144" s="71">
        <f t="shared" si="5"/>
        <v>0</v>
      </c>
      <c r="O144" s="71">
        <f t="shared" si="5"/>
        <v>0</v>
      </c>
      <c r="P144" s="71">
        <f t="shared" si="5"/>
        <v>0</v>
      </c>
      <c r="Q144" s="71">
        <f t="shared" si="5"/>
        <v>0</v>
      </c>
      <c r="R144" s="71">
        <f t="shared" si="5"/>
        <v>0</v>
      </c>
      <c r="S144" s="72"/>
    </row>
    <row r="145" spans="2:19" s="30" customFormat="1" ht="21" hidden="1" customHeight="1">
      <c r="B145" s="34"/>
      <c r="C145" s="35" t="s">
        <v>168</v>
      </c>
      <c r="D145" s="36" t="s">
        <v>20</v>
      </c>
      <c r="E145" s="37">
        <v>30000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8"/>
    </row>
    <row r="146" spans="2:19" s="30" customFormat="1" ht="21" hidden="1" customHeight="1">
      <c r="B146" s="39" t="s">
        <v>169</v>
      </c>
      <c r="C146" s="40"/>
      <c r="D146" s="41" t="s">
        <v>21</v>
      </c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3"/>
    </row>
    <row r="147" spans="2:19" s="69" customFormat="1" ht="21" hidden="1" customHeight="1">
      <c r="B147" s="92" t="s">
        <v>142</v>
      </c>
      <c r="C147" s="93" t="s">
        <v>22</v>
      </c>
      <c r="D147" s="66" t="s">
        <v>20</v>
      </c>
      <c r="E147" s="67">
        <f>E149+E151+E155</f>
        <v>168000</v>
      </c>
      <c r="F147" s="67">
        <f t="shared" ref="F147:R148" si="6">+F149</f>
        <v>0</v>
      </c>
      <c r="G147" s="67">
        <f t="shared" si="6"/>
        <v>0</v>
      </c>
      <c r="H147" s="67">
        <f t="shared" si="6"/>
        <v>0</v>
      </c>
      <c r="I147" s="67">
        <f t="shared" si="6"/>
        <v>0</v>
      </c>
      <c r="J147" s="67">
        <f t="shared" si="6"/>
        <v>0</v>
      </c>
      <c r="K147" s="67">
        <f t="shared" si="6"/>
        <v>0</v>
      </c>
      <c r="L147" s="67">
        <f t="shared" si="6"/>
        <v>0</v>
      </c>
      <c r="M147" s="67">
        <f t="shared" si="6"/>
        <v>0</v>
      </c>
      <c r="N147" s="67">
        <f t="shared" si="6"/>
        <v>0</v>
      </c>
      <c r="O147" s="67">
        <f t="shared" si="6"/>
        <v>0</v>
      </c>
      <c r="P147" s="67">
        <f t="shared" si="6"/>
        <v>0</v>
      </c>
      <c r="Q147" s="67">
        <f t="shared" si="6"/>
        <v>0</v>
      </c>
      <c r="R147" s="67">
        <f t="shared" si="6"/>
        <v>0</v>
      </c>
      <c r="S147" s="68"/>
    </row>
    <row r="148" spans="2:19" s="69" customFormat="1" ht="21" hidden="1" customHeight="1">
      <c r="B148" s="84"/>
      <c r="C148" s="85"/>
      <c r="D148" s="70" t="s">
        <v>21</v>
      </c>
      <c r="E148" s="71">
        <f>+E150</f>
        <v>0</v>
      </c>
      <c r="F148" s="71">
        <f t="shared" si="6"/>
        <v>0</v>
      </c>
      <c r="G148" s="71">
        <f t="shared" si="6"/>
        <v>0</v>
      </c>
      <c r="H148" s="71">
        <f t="shared" si="6"/>
        <v>0</v>
      </c>
      <c r="I148" s="71">
        <f t="shared" si="6"/>
        <v>0</v>
      </c>
      <c r="J148" s="71">
        <f t="shared" si="6"/>
        <v>0</v>
      </c>
      <c r="K148" s="71">
        <f t="shared" si="6"/>
        <v>0</v>
      </c>
      <c r="L148" s="71">
        <f t="shared" si="6"/>
        <v>0</v>
      </c>
      <c r="M148" s="71">
        <f t="shared" si="6"/>
        <v>0</v>
      </c>
      <c r="N148" s="71">
        <f t="shared" si="6"/>
        <v>0</v>
      </c>
      <c r="O148" s="71">
        <f t="shared" si="6"/>
        <v>0</v>
      </c>
      <c r="P148" s="71">
        <f t="shared" si="6"/>
        <v>0</v>
      </c>
      <c r="Q148" s="71">
        <f t="shared" si="6"/>
        <v>0</v>
      </c>
      <c r="R148" s="71">
        <f t="shared" si="6"/>
        <v>0</v>
      </c>
      <c r="S148" s="72"/>
    </row>
    <row r="149" spans="2:19" s="30" customFormat="1" ht="21" customHeight="1">
      <c r="B149" s="34"/>
      <c r="C149" s="35" t="s">
        <v>143</v>
      </c>
      <c r="D149" s="36" t="s">
        <v>20</v>
      </c>
      <c r="E149" s="37">
        <v>37000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8"/>
    </row>
    <row r="150" spans="2:19" s="30" customFormat="1" ht="21" customHeight="1">
      <c r="B150" s="39" t="s">
        <v>144</v>
      </c>
      <c r="C150" s="40"/>
      <c r="D150" s="41" t="s">
        <v>21</v>
      </c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3"/>
    </row>
    <row r="151" spans="2:19" s="30" customFormat="1" ht="21" customHeight="1">
      <c r="B151" s="54"/>
      <c r="C151" s="55" t="s">
        <v>145</v>
      </c>
      <c r="D151" s="56" t="s">
        <v>20</v>
      </c>
      <c r="E151" s="57">
        <v>46000</v>
      </c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8"/>
    </row>
    <row r="152" spans="2:19" s="30" customFormat="1" ht="21" customHeight="1">
      <c r="B152" s="34" t="s">
        <v>146</v>
      </c>
      <c r="C152" s="35"/>
      <c r="D152" s="48" t="s">
        <v>21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49"/>
    </row>
    <row r="153" spans="2:19" s="30" customFormat="1" ht="21" customHeight="1">
      <c r="B153" s="59" t="s">
        <v>180</v>
      </c>
      <c r="C153" s="60"/>
      <c r="D153" s="61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1"/>
    </row>
    <row r="154" spans="2:19" s="30" customFormat="1" ht="21" customHeight="1">
      <c r="B154" s="63" t="s">
        <v>147</v>
      </c>
      <c r="C154" s="64"/>
      <c r="D154" s="31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31"/>
    </row>
    <row r="155" spans="2:19" s="30" customFormat="1" ht="21" customHeight="1">
      <c r="B155" s="34"/>
      <c r="C155" s="35" t="s">
        <v>148</v>
      </c>
      <c r="D155" s="36" t="s">
        <v>20</v>
      </c>
      <c r="E155" s="37">
        <v>85000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8"/>
    </row>
    <row r="156" spans="2:19" s="30" customFormat="1" ht="21" customHeight="1">
      <c r="B156" s="39" t="s">
        <v>149</v>
      </c>
      <c r="C156" s="40"/>
      <c r="D156" s="41" t="s">
        <v>21</v>
      </c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3"/>
    </row>
    <row r="157" spans="2:19" s="69" customFormat="1" ht="21" hidden="1" customHeight="1">
      <c r="B157" s="86" t="s">
        <v>150</v>
      </c>
      <c r="C157" s="87" t="s">
        <v>22</v>
      </c>
      <c r="D157" s="66" t="s">
        <v>20</v>
      </c>
      <c r="E157" s="67">
        <f>E159</f>
        <v>54000</v>
      </c>
      <c r="F157" s="67">
        <f t="shared" ref="F157:R158" si="7">+F159</f>
        <v>0</v>
      </c>
      <c r="G157" s="67">
        <f t="shared" si="7"/>
        <v>0</v>
      </c>
      <c r="H157" s="67">
        <f t="shared" si="7"/>
        <v>0</v>
      </c>
      <c r="I157" s="67">
        <f t="shared" si="7"/>
        <v>0</v>
      </c>
      <c r="J157" s="67">
        <f t="shared" si="7"/>
        <v>0</v>
      </c>
      <c r="K157" s="67">
        <f t="shared" si="7"/>
        <v>0</v>
      </c>
      <c r="L157" s="67">
        <f t="shared" si="7"/>
        <v>0</v>
      </c>
      <c r="M157" s="67">
        <f t="shared" si="7"/>
        <v>0</v>
      </c>
      <c r="N157" s="67">
        <f t="shared" si="7"/>
        <v>0</v>
      </c>
      <c r="O157" s="67">
        <f t="shared" si="7"/>
        <v>0</v>
      </c>
      <c r="P157" s="67">
        <f t="shared" si="7"/>
        <v>0</v>
      </c>
      <c r="Q157" s="67">
        <f t="shared" si="7"/>
        <v>0</v>
      </c>
      <c r="R157" s="67">
        <f t="shared" si="7"/>
        <v>0</v>
      </c>
      <c r="S157" s="68"/>
    </row>
    <row r="158" spans="2:19" s="69" customFormat="1" ht="21" hidden="1" customHeight="1">
      <c r="B158" s="84"/>
      <c r="C158" s="85"/>
      <c r="D158" s="70" t="s">
        <v>21</v>
      </c>
      <c r="E158" s="71">
        <f>+E160</f>
        <v>0</v>
      </c>
      <c r="F158" s="71">
        <f t="shared" si="7"/>
        <v>0</v>
      </c>
      <c r="G158" s="71">
        <f t="shared" si="7"/>
        <v>0</v>
      </c>
      <c r="H158" s="71">
        <f t="shared" si="7"/>
        <v>0</v>
      </c>
      <c r="I158" s="71">
        <f t="shared" si="7"/>
        <v>0</v>
      </c>
      <c r="J158" s="71">
        <f t="shared" si="7"/>
        <v>0</v>
      </c>
      <c r="K158" s="71">
        <f t="shared" si="7"/>
        <v>0</v>
      </c>
      <c r="L158" s="71">
        <f t="shared" si="7"/>
        <v>0</v>
      </c>
      <c r="M158" s="71">
        <f t="shared" si="7"/>
        <v>0</v>
      </c>
      <c r="N158" s="71">
        <f t="shared" si="7"/>
        <v>0</v>
      </c>
      <c r="O158" s="71">
        <f t="shared" si="7"/>
        <v>0</v>
      </c>
      <c r="P158" s="71">
        <f t="shared" si="7"/>
        <v>0</v>
      </c>
      <c r="Q158" s="71">
        <f t="shared" si="7"/>
        <v>0</v>
      </c>
      <c r="R158" s="71">
        <f t="shared" si="7"/>
        <v>0</v>
      </c>
      <c r="S158" s="72"/>
    </row>
    <row r="159" spans="2:19" s="30" customFormat="1" ht="21" hidden="1" customHeight="1">
      <c r="B159" s="34"/>
      <c r="C159" s="35" t="s">
        <v>151</v>
      </c>
      <c r="D159" s="36" t="s">
        <v>20</v>
      </c>
      <c r="E159" s="37">
        <v>54000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8"/>
    </row>
    <row r="160" spans="2:19" s="30" customFormat="1" ht="21" hidden="1" customHeight="1">
      <c r="B160" s="39" t="s">
        <v>152</v>
      </c>
      <c r="C160" s="40"/>
      <c r="D160" s="41" t="s">
        <v>21</v>
      </c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3"/>
    </row>
    <row r="161" spans="2:19" s="69" customFormat="1" ht="21" hidden="1" customHeight="1">
      <c r="B161" s="86" t="s">
        <v>170</v>
      </c>
      <c r="C161" s="87" t="s">
        <v>22</v>
      </c>
      <c r="D161" s="66" t="s">
        <v>20</v>
      </c>
      <c r="E161" s="67">
        <f>E163+E165</f>
        <v>48000</v>
      </c>
      <c r="F161" s="67">
        <f t="shared" ref="F161:R162" si="8">+F163</f>
        <v>0</v>
      </c>
      <c r="G161" s="67">
        <f t="shared" si="8"/>
        <v>0</v>
      </c>
      <c r="H161" s="67">
        <f t="shared" si="8"/>
        <v>0</v>
      </c>
      <c r="I161" s="67">
        <f t="shared" si="8"/>
        <v>0</v>
      </c>
      <c r="J161" s="67">
        <f t="shared" si="8"/>
        <v>0</v>
      </c>
      <c r="K161" s="67">
        <f t="shared" si="8"/>
        <v>0</v>
      </c>
      <c r="L161" s="67">
        <f t="shared" si="8"/>
        <v>0</v>
      </c>
      <c r="M161" s="67">
        <f t="shared" si="8"/>
        <v>0</v>
      </c>
      <c r="N161" s="67">
        <f t="shared" si="8"/>
        <v>0</v>
      </c>
      <c r="O161" s="67">
        <f t="shared" si="8"/>
        <v>0</v>
      </c>
      <c r="P161" s="67">
        <f t="shared" si="8"/>
        <v>0</v>
      </c>
      <c r="Q161" s="67">
        <f t="shared" si="8"/>
        <v>0</v>
      </c>
      <c r="R161" s="67">
        <f t="shared" si="8"/>
        <v>0</v>
      </c>
      <c r="S161" s="68"/>
    </row>
    <row r="162" spans="2:19" s="69" customFormat="1" ht="21" hidden="1" customHeight="1">
      <c r="B162" s="84"/>
      <c r="C162" s="85"/>
      <c r="D162" s="70" t="s">
        <v>21</v>
      </c>
      <c r="E162" s="71">
        <f>+E164</f>
        <v>0</v>
      </c>
      <c r="F162" s="71">
        <f t="shared" si="8"/>
        <v>0</v>
      </c>
      <c r="G162" s="71">
        <f t="shared" si="8"/>
        <v>0</v>
      </c>
      <c r="H162" s="71">
        <f t="shared" si="8"/>
        <v>0</v>
      </c>
      <c r="I162" s="71">
        <f t="shared" si="8"/>
        <v>0</v>
      </c>
      <c r="J162" s="71">
        <f t="shared" si="8"/>
        <v>0</v>
      </c>
      <c r="K162" s="71">
        <f t="shared" si="8"/>
        <v>0</v>
      </c>
      <c r="L162" s="71">
        <f t="shared" si="8"/>
        <v>0</v>
      </c>
      <c r="M162" s="71">
        <f t="shared" si="8"/>
        <v>0</v>
      </c>
      <c r="N162" s="71">
        <f t="shared" si="8"/>
        <v>0</v>
      </c>
      <c r="O162" s="71">
        <f t="shared" si="8"/>
        <v>0</v>
      </c>
      <c r="P162" s="71">
        <f t="shared" si="8"/>
        <v>0</v>
      </c>
      <c r="Q162" s="71">
        <f t="shared" si="8"/>
        <v>0</v>
      </c>
      <c r="R162" s="71">
        <f t="shared" si="8"/>
        <v>0</v>
      </c>
      <c r="S162" s="72"/>
    </row>
    <row r="163" spans="2:19" s="30" customFormat="1" ht="21" hidden="1" customHeight="1">
      <c r="B163" s="34"/>
      <c r="C163" s="35" t="s">
        <v>171</v>
      </c>
      <c r="D163" s="36"/>
      <c r="E163" s="37">
        <v>28000</v>
      </c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8"/>
    </row>
    <row r="164" spans="2:19" s="30" customFormat="1" ht="21" hidden="1" customHeight="1">
      <c r="B164" s="39" t="s">
        <v>172</v>
      </c>
      <c r="C164" s="40"/>
      <c r="D164" s="41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3"/>
    </row>
    <row r="165" spans="2:19" s="30" customFormat="1" ht="21" hidden="1" customHeight="1">
      <c r="B165" s="34"/>
      <c r="C165" s="35" t="s">
        <v>173</v>
      </c>
      <c r="D165" s="36"/>
      <c r="E165" s="37">
        <v>20000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8"/>
    </row>
    <row r="166" spans="2:19" s="30" customFormat="1" ht="21" hidden="1" customHeight="1">
      <c r="B166" s="39"/>
      <c r="C166" s="40"/>
      <c r="D166" s="41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3"/>
    </row>
    <row r="167" spans="2:19" s="69" customFormat="1" ht="21" hidden="1" customHeight="1">
      <c r="B167" s="86" t="s">
        <v>124</v>
      </c>
      <c r="C167" s="87"/>
      <c r="D167" s="66" t="s">
        <v>20</v>
      </c>
      <c r="E167" s="67">
        <f>+E169+E171+E173+E175+E177+E179+E181+E183</f>
        <v>420000</v>
      </c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8"/>
    </row>
    <row r="168" spans="2:19" s="69" customFormat="1" ht="21" hidden="1" customHeight="1">
      <c r="B168" s="84"/>
      <c r="C168" s="85"/>
      <c r="D168" s="70" t="s">
        <v>21</v>
      </c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2"/>
    </row>
    <row r="169" spans="2:19" s="30" customFormat="1" ht="21" hidden="1" customHeight="1">
      <c r="B169" s="34"/>
      <c r="C169" s="35" t="s">
        <v>125</v>
      </c>
      <c r="D169" s="36" t="s">
        <v>20</v>
      </c>
      <c r="E169" s="37">
        <v>53000</v>
      </c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8"/>
    </row>
    <row r="170" spans="2:19" s="30" customFormat="1" ht="21" hidden="1" customHeight="1">
      <c r="B170" s="34" t="s">
        <v>126</v>
      </c>
      <c r="C170" s="35"/>
      <c r="D170" s="48" t="s">
        <v>21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49"/>
    </row>
    <row r="171" spans="2:19" s="30" customFormat="1" ht="21" hidden="1" customHeight="1">
      <c r="B171" s="54"/>
      <c r="C171" s="55" t="s">
        <v>127</v>
      </c>
      <c r="D171" s="56" t="s">
        <v>20</v>
      </c>
      <c r="E171" s="57">
        <v>72000</v>
      </c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8"/>
    </row>
    <row r="172" spans="2:19" s="30" customFormat="1" ht="21" hidden="1" customHeight="1">
      <c r="B172" s="39" t="s">
        <v>128</v>
      </c>
      <c r="C172" s="40"/>
      <c r="D172" s="41" t="s">
        <v>21</v>
      </c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3"/>
    </row>
    <row r="173" spans="2:19" s="30" customFormat="1" ht="21" hidden="1" customHeight="1">
      <c r="B173" s="34"/>
      <c r="C173" s="35" t="s">
        <v>129</v>
      </c>
      <c r="D173" s="36" t="s">
        <v>20</v>
      </c>
      <c r="E173" s="37">
        <v>43000</v>
      </c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8"/>
    </row>
    <row r="174" spans="2:19" s="30" customFormat="1" ht="21" hidden="1" customHeight="1">
      <c r="B174" s="34" t="s">
        <v>130</v>
      </c>
      <c r="C174" s="40"/>
      <c r="D174" s="41" t="s">
        <v>21</v>
      </c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3"/>
    </row>
    <row r="175" spans="2:19" s="30" customFormat="1" ht="21" hidden="1" customHeight="1">
      <c r="B175" s="54"/>
      <c r="C175" s="35" t="s">
        <v>131</v>
      </c>
      <c r="D175" s="36" t="s">
        <v>20</v>
      </c>
      <c r="E175" s="37">
        <v>43000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8"/>
    </row>
    <row r="176" spans="2:19" s="30" customFormat="1" ht="21" hidden="1" customHeight="1">
      <c r="B176" s="39" t="s">
        <v>132</v>
      </c>
      <c r="C176" s="40"/>
      <c r="D176" s="41" t="s">
        <v>21</v>
      </c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3"/>
    </row>
    <row r="177" spans="2:19" s="30" customFormat="1" ht="21" hidden="1" customHeight="1">
      <c r="B177" s="54"/>
      <c r="C177" s="35" t="s">
        <v>133</v>
      </c>
      <c r="D177" s="36" t="s">
        <v>20</v>
      </c>
      <c r="E177" s="37">
        <v>43000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8"/>
    </row>
    <row r="178" spans="2:19" s="30" customFormat="1" ht="21" hidden="1" customHeight="1">
      <c r="B178" s="39" t="s">
        <v>134</v>
      </c>
      <c r="C178" s="40"/>
      <c r="D178" s="41" t="s">
        <v>21</v>
      </c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3"/>
    </row>
    <row r="179" spans="2:19" s="30" customFormat="1" ht="21" hidden="1" customHeight="1">
      <c r="B179" s="54"/>
      <c r="C179" s="35" t="s">
        <v>135</v>
      </c>
      <c r="D179" s="36" t="s">
        <v>20</v>
      </c>
      <c r="E179" s="37">
        <v>80000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8"/>
    </row>
    <row r="180" spans="2:19" s="30" customFormat="1" ht="21" hidden="1" customHeight="1">
      <c r="B180" s="39" t="s">
        <v>136</v>
      </c>
      <c r="C180" s="40"/>
      <c r="D180" s="41" t="s">
        <v>21</v>
      </c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3"/>
    </row>
    <row r="181" spans="2:19" s="30" customFormat="1" ht="21" hidden="1" customHeight="1">
      <c r="B181" s="54"/>
      <c r="C181" s="35" t="s">
        <v>137</v>
      </c>
      <c r="D181" s="36" t="s">
        <v>20</v>
      </c>
      <c r="E181" s="37">
        <v>43000</v>
      </c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8"/>
    </row>
    <row r="182" spans="2:19" s="30" customFormat="1" ht="21" hidden="1" customHeight="1">
      <c r="B182" s="39" t="s">
        <v>138</v>
      </c>
      <c r="C182" s="40"/>
      <c r="D182" s="41" t="s">
        <v>21</v>
      </c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3"/>
    </row>
    <row r="183" spans="2:19" s="30" customFormat="1" ht="21" hidden="1" customHeight="1">
      <c r="B183" s="54"/>
      <c r="C183" s="35" t="s">
        <v>139</v>
      </c>
      <c r="D183" s="36" t="s">
        <v>20</v>
      </c>
      <c r="E183" s="37">
        <v>43000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8"/>
    </row>
    <row r="184" spans="2:19" s="30" customFormat="1" ht="21" hidden="1" customHeight="1">
      <c r="B184" s="34" t="s">
        <v>140</v>
      </c>
      <c r="C184" s="35"/>
      <c r="D184" s="48" t="s">
        <v>21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49"/>
    </row>
    <row r="185" spans="2:19" s="30" customFormat="1" ht="21" hidden="1" customHeight="1">
      <c r="B185" s="63" t="s">
        <v>141</v>
      </c>
      <c r="C185" s="64"/>
      <c r="D185" s="31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31"/>
    </row>
    <row r="186" spans="2:19" s="69" customFormat="1" ht="21" hidden="1" customHeight="1">
      <c r="B186" s="86" t="s">
        <v>153</v>
      </c>
      <c r="C186" s="87"/>
      <c r="D186" s="66" t="s">
        <v>20</v>
      </c>
      <c r="E186" s="67">
        <f>+E188+E190</f>
        <v>6000000</v>
      </c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8"/>
    </row>
    <row r="187" spans="2:19" s="69" customFormat="1" ht="21" hidden="1" customHeight="1">
      <c r="B187" s="84"/>
      <c r="C187" s="85"/>
      <c r="D187" s="70" t="s">
        <v>21</v>
      </c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2"/>
    </row>
    <row r="188" spans="2:19" s="30" customFormat="1" ht="21" hidden="1" customHeight="1">
      <c r="B188" s="34"/>
      <c r="C188" s="35" t="s">
        <v>154</v>
      </c>
      <c r="D188" s="36" t="s">
        <v>20</v>
      </c>
      <c r="E188" s="37">
        <v>1000000</v>
      </c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8"/>
    </row>
    <row r="189" spans="2:19" s="30" customFormat="1" ht="21" hidden="1" customHeight="1">
      <c r="B189" s="34" t="s">
        <v>155</v>
      </c>
      <c r="C189" s="35"/>
      <c r="D189" s="48" t="s">
        <v>21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49"/>
    </row>
    <row r="190" spans="2:19" s="30" customFormat="1" ht="21" hidden="1" customHeight="1">
      <c r="B190" s="54"/>
      <c r="C190" s="55" t="s">
        <v>156</v>
      </c>
      <c r="D190" s="56" t="s">
        <v>20</v>
      </c>
      <c r="E190" s="57">
        <v>5000000</v>
      </c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8"/>
    </row>
    <row r="191" spans="2:19" s="30" customFormat="1" ht="21" hidden="1" customHeight="1">
      <c r="B191" s="34" t="s">
        <v>157</v>
      </c>
      <c r="C191" s="35"/>
      <c r="D191" s="48" t="s">
        <v>21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49"/>
    </row>
    <row r="192" spans="2:19" s="50" customFormat="1" ht="21" hidden="1" customHeight="1">
      <c r="B192" s="63" t="s">
        <v>158</v>
      </c>
      <c r="C192" s="64"/>
      <c r="D192" s="31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31"/>
    </row>
    <row r="193" spans="5:18" s="30" customFormat="1" ht="21" hidden="1" customHeight="1"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</row>
    <row r="194" spans="5:18" s="30" customFormat="1" ht="21" hidden="1" customHeight="1"/>
    <row r="195" spans="5:18" ht="21" hidden="1" customHeight="1"/>
    <row r="196" spans="5:18" ht="21" hidden="1" customHeight="1"/>
    <row r="197" spans="5:18" ht="21" hidden="1" customHeight="1"/>
    <row r="198" spans="5:18" ht="21" hidden="1" customHeight="1"/>
    <row r="199" spans="5:18" ht="21" hidden="1" customHeight="1"/>
    <row r="200" spans="5:18" ht="21" hidden="1" customHeight="1"/>
    <row r="201" spans="5:18" ht="21" hidden="1" customHeight="1"/>
    <row r="202" spans="5:18" ht="21" hidden="1" customHeight="1"/>
    <row r="203" spans="5:18" ht="21" hidden="1" customHeight="1"/>
    <row r="204" spans="5:18" ht="21" hidden="1" customHeight="1"/>
    <row r="205" spans="5:18" ht="21" hidden="1" customHeight="1"/>
    <row r="206" spans="5:18" ht="21" hidden="1" customHeight="1"/>
    <row r="207" spans="5:18" ht="21" hidden="1" customHeight="1"/>
    <row r="208" spans="5:18" ht="21" hidden="1" customHeight="1"/>
    <row r="209" ht="21" hidden="1" customHeight="1"/>
    <row r="210" ht="21" hidden="1" customHeight="1"/>
    <row r="211" ht="21" hidden="1" customHeight="1"/>
    <row r="212" ht="21" hidden="1" customHeight="1"/>
    <row r="213" ht="21" hidden="1" customHeight="1"/>
    <row r="214" ht="21" hidden="1" customHeight="1"/>
  </sheetData>
  <mergeCells count="40">
    <mergeCell ref="B10:C10"/>
    <mergeCell ref="B2:S2"/>
    <mergeCell ref="B3:S3"/>
    <mergeCell ref="B7:C8"/>
    <mergeCell ref="F7:R7"/>
    <mergeCell ref="B9:C9"/>
    <mergeCell ref="B79:C79"/>
    <mergeCell ref="B11:C11"/>
    <mergeCell ref="B12:C12"/>
    <mergeCell ref="B17:C17"/>
    <mergeCell ref="B18:C18"/>
    <mergeCell ref="B21:C21"/>
    <mergeCell ref="B22:C22"/>
    <mergeCell ref="B27:C27"/>
    <mergeCell ref="B28:C28"/>
    <mergeCell ref="B45:C45"/>
    <mergeCell ref="B46:C46"/>
    <mergeCell ref="B78:C78"/>
    <mergeCell ref="B144:C144"/>
    <mergeCell ref="B91:C91"/>
    <mergeCell ref="B92:C92"/>
    <mergeCell ref="B100:C100"/>
    <mergeCell ref="B101:C101"/>
    <mergeCell ref="B111:C111"/>
    <mergeCell ref="B112:C112"/>
    <mergeCell ref="B130:C130"/>
    <mergeCell ref="B131:C131"/>
    <mergeCell ref="B134:C134"/>
    <mergeCell ref="B135:C135"/>
    <mergeCell ref="B143:C143"/>
    <mergeCell ref="B167:C167"/>
    <mergeCell ref="B168:C168"/>
    <mergeCell ref="B186:C186"/>
    <mergeCell ref="B187:C187"/>
    <mergeCell ref="B147:C147"/>
    <mergeCell ref="B148:C148"/>
    <mergeCell ref="B157:C157"/>
    <mergeCell ref="B158:C158"/>
    <mergeCell ref="B161:C161"/>
    <mergeCell ref="B162:C162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B1:S12"/>
  <sheetViews>
    <sheetView showGridLines="0" workbookViewId="0">
      <pane ySplit="8" topLeftCell="A9" activePane="bottomLeft" state="frozen"/>
      <selection pane="bottomLeft" activeCell="G19" sqref="G19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182</v>
      </c>
      <c r="C5" s="26"/>
    </row>
    <row r="6" spans="2:19" ht="9" customHeight="1">
      <c r="B6" s="25"/>
    </row>
    <row r="7" spans="2:19" s="74" customFormat="1" ht="22.5" customHeight="1">
      <c r="B7" s="91" t="s">
        <v>6</v>
      </c>
      <c r="C7" s="88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74" customFormat="1" ht="22.5" customHeight="1">
      <c r="B8" s="91"/>
      <c r="C8" s="88"/>
      <c r="D8" s="75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74" customFormat="1" ht="22.5" customHeight="1">
      <c r="B9" s="76"/>
      <c r="C9" s="77" t="s">
        <v>36</v>
      </c>
      <c r="D9" s="36" t="s">
        <v>20</v>
      </c>
      <c r="E9" s="37">
        <v>1375000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>
        <f>SUM(F9:Q9)</f>
        <v>0</v>
      </c>
      <c r="S9" s="38"/>
    </row>
    <row r="10" spans="2:19" s="80" customFormat="1" ht="22.5" customHeight="1">
      <c r="B10" s="78"/>
      <c r="C10" s="79"/>
      <c r="D10" s="45" t="s">
        <v>21</v>
      </c>
      <c r="E10" s="46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2:19" s="74" customFormat="1" ht="22.5" customHeight="1">
      <c r="B11" s="76"/>
      <c r="C11" s="77" t="s">
        <v>37</v>
      </c>
      <c r="D11" s="36" t="s">
        <v>20</v>
      </c>
      <c r="E11" s="37">
        <v>1375000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>
        <f>SUM(F11:Q11)</f>
        <v>0</v>
      </c>
      <c r="S11" s="38"/>
    </row>
    <row r="12" spans="2:19" s="80" customFormat="1" ht="22.5" customHeight="1">
      <c r="B12" s="78" t="s">
        <v>25</v>
      </c>
      <c r="C12" s="79"/>
      <c r="D12" s="45" t="s">
        <v>21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24"/>
  <sheetViews>
    <sheetView showGridLines="0" workbookViewId="0">
      <pane ySplit="8" topLeftCell="A9" activePane="bottomLeft" state="frozen"/>
      <selection pane="bottomLeft" activeCell="H17" sqref="H17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183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39</v>
      </c>
      <c r="D9" s="36" t="s">
        <v>20</v>
      </c>
      <c r="E9" s="37">
        <v>67000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>
        <f>SUM(F9:Q9)</f>
        <v>0</v>
      </c>
      <c r="S9" s="38"/>
    </row>
    <row r="10" spans="2:19" s="47" customFormat="1" ht="22.5" customHeight="1">
      <c r="B10" s="39" t="s">
        <v>28</v>
      </c>
      <c r="C10" s="40"/>
      <c r="D10" s="45" t="s">
        <v>21</v>
      </c>
      <c r="E10" s="46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2:19" s="47" customFormat="1" ht="22.5" customHeight="1">
      <c r="B11" s="34"/>
      <c r="C11" s="35" t="s">
        <v>40</v>
      </c>
      <c r="D11" s="36" t="s">
        <v>20</v>
      </c>
      <c r="E11" s="37">
        <v>154000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>
        <f>SUM(F11:Q11)</f>
        <v>0</v>
      </c>
      <c r="S11" s="38"/>
    </row>
    <row r="12" spans="2:19" s="47" customFormat="1" ht="22.5" customHeight="1">
      <c r="B12" s="39" t="s">
        <v>29</v>
      </c>
      <c r="C12" s="40"/>
      <c r="D12" s="45" t="s">
        <v>21</v>
      </c>
      <c r="E12" s="46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2:19" s="47" customFormat="1" ht="22.5" customHeight="1">
      <c r="B13" s="34"/>
      <c r="C13" s="35" t="s">
        <v>41</v>
      </c>
      <c r="D13" s="36" t="s">
        <v>20</v>
      </c>
      <c r="E13" s="37">
        <v>70000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>
        <f>SUM(F13:Q13)</f>
        <v>0</v>
      </c>
      <c r="S13" s="38"/>
    </row>
    <row r="14" spans="2:19" s="47" customFormat="1" ht="22.5" customHeight="1">
      <c r="B14" s="39" t="s">
        <v>30</v>
      </c>
      <c r="C14" s="40"/>
      <c r="D14" s="45" t="s">
        <v>21</v>
      </c>
      <c r="E14" s="46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2:19" s="47" customFormat="1" ht="22.5" customHeight="1">
      <c r="B15" s="34"/>
      <c r="C15" s="35" t="s">
        <v>42</v>
      </c>
      <c r="D15" s="36" t="s">
        <v>20</v>
      </c>
      <c r="E15" s="37">
        <v>53700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>
        <f>SUM(F15:Q15)</f>
        <v>0</v>
      </c>
      <c r="S15" s="38"/>
    </row>
    <row r="16" spans="2:19" s="47" customFormat="1" ht="22.5" customHeight="1">
      <c r="B16" s="39" t="s">
        <v>31</v>
      </c>
      <c r="C16" s="40"/>
      <c r="D16" s="45" t="s">
        <v>21</v>
      </c>
      <c r="E16" s="4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2:19" s="47" customFormat="1" ht="22.5" customHeight="1">
      <c r="B17" s="34"/>
      <c r="C17" s="35" t="s">
        <v>43</v>
      </c>
      <c r="D17" s="36" t="s">
        <v>20</v>
      </c>
      <c r="E17" s="37">
        <v>50000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>
        <f>SUM(F17:Q17)</f>
        <v>0</v>
      </c>
      <c r="S17" s="38"/>
    </row>
    <row r="18" spans="2:19" s="47" customFormat="1" ht="22.5" customHeight="1">
      <c r="B18" s="39" t="s">
        <v>38</v>
      </c>
      <c r="C18" s="40"/>
      <c r="D18" s="45" t="s">
        <v>21</v>
      </c>
      <c r="E18" s="4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2:19" s="47" customFormat="1" ht="22.5" customHeight="1">
      <c r="B19" s="34"/>
      <c r="C19" s="35" t="s">
        <v>44</v>
      </c>
      <c r="D19" s="36" t="s">
        <v>20</v>
      </c>
      <c r="E19" s="37">
        <v>367000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>
        <f>SUM(F19:Q19)</f>
        <v>0</v>
      </c>
      <c r="S19" s="38"/>
    </row>
    <row r="20" spans="2:19" s="47" customFormat="1" ht="22.5" customHeight="1">
      <c r="B20" s="39" t="s">
        <v>32</v>
      </c>
      <c r="C20" s="40"/>
      <c r="D20" s="45" t="s">
        <v>21</v>
      </c>
      <c r="E20" s="46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2:19" s="47" customFormat="1" ht="22.5" customHeight="1">
      <c r="B21" s="34"/>
      <c r="C21" s="35" t="s">
        <v>45</v>
      </c>
      <c r="D21" s="36" t="s">
        <v>20</v>
      </c>
      <c r="E21" s="37">
        <v>83000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>
        <f>SUM(F21:Q21)</f>
        <v>0</v>
      </c>
      <c r="S21" s="38"/>
    </row>
    <row r="22" spans="2:19" s="47" customFormat="1" ht="22.5" customHeight="1">
      <c r="B22" s="39" t="s">
        <v>46</v>
      </c>
      <c r="C22" s="40"/>
      <c r="D22" s="45" t="s">
        <v>21</v>
      </c>
      <c r="E22" s="46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2:19" s="47" customFormat="1" ht="22.5" customHeight="1">
      <c r="B23" s="34"/>
      <c r="C23" s="35" t="s">
        <v>47</v>
      </c>
      <c r="D23" s="36" t="s">
        <v>20</v>
      </c>
      <c r="E23" s="37">
        <v>80000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>
        <f>SUM(F23:Q23)</f>
        <v>0</v>
      </c>
      <c r="S23" s="38"/>
    </row>
    <row r="24" spans="2:19" s="47" customFormat="1" ht="22.5" customHeight="1">
      <c r="B24" s="39" t="s">
        <v>48</v>
      </c>
      <c r="C24" s="40"/>
      <c r="D24" s="45" t="s">
        <v>21</v>
      </c>
      <c r="E24" s="4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S39"/>
  <sheetViews>
    <sheetView showGridLines="0" workbookViewId="0">
      <pane ySplit="8" topLeftCell="A9" activePane="bottomLeft" state="frozen"/>
      <selection pane="bottomLeft" activeCell="R41" sqref="R41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4.5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4.5" customHeight="1">
      <c r="B4" s="3"/>
    </row>
    <row r="5" spans="2:19" ht="28.5">
      <c r="B5" s="27" t="s">
        <v>184</v>
      </c>
      <c r="C5" s="26"/>
    </row>
    <row r="6" spans="2:19" ht="5.25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49</v>
      </c>
      <c r="D9" s="36" t="s">
        <v>20</v>
      </c>
      <c r="E9" s="37">
        <v>133000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9" t="s">
        <v>50</v>
      </c>
      <c r="C10" s="40"/>
      <c r="D10" s="41" t="s">
        <v>21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3"/>
    </row>
    <row r="11" spans="2:19" s="30" customFormat="1" ht="22.5" customHeight="1">
      <c r="B11" s="34"/>
      <c r="C11" s="35" t="s">
        <v>51</v>
      </c>
      <c r="D11" s="36" t="s">
        <v>20</v>
      </c>
      <c r="E11" s="37">
        <v>83000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>
        <f>SUM(F11:Q11)</f>
        <v>0</v>
      </c>
      <c r="S11" s="38"/>
    </row>
    <row r="12" spans="2:19" s="30" customFormat="1" ht="22.5" customHeight="1">
      <c r="B12" s="39"/>
      <c r="C12" s="40"/>
      <c r="D12" s="41" t="s">
        <v>21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3"/>
    </row>
    <row r="13" spans="2:19" s="30" customFormat="1" ht="22.5" customHeight="1">
      <c r="B13" s="34"/>
      <c r="C13" s="35" t="s">
        <v>52</v>
      </c>
      <c r="D13" s="36" t="s">
        <v>20</v>
      </c>
      <c r="E13" s="37">
        <v>58000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>
        <f>SUM(F13:Q13)</f>
        <v>0</v>
      </c>
      <c r="S13" s="38"/>
    </row>
    <row r="14" spans="2:19" s="30" customFormat="1" ht="22.5" customHeight="1">
      <c r="B14" s="39" t="s">
        <v>53</v>
      </c>
      <c r="C14" s="40"/>
      <c r="D14" s="41" t="s">
        <v>21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3"/>
    </row>
    <row r="15" spans="2:19" s="30" customFormat="1" ht="22.5" customHeight="1">
      <c r="B15" s="34"/>
      <c r="C15" s="35" t="s">
        <v>54</v>
      </c>
      <c r="D15" s="36" t="s">
        <v>20</v>
      </c>
      <c r="E15" s="37">
        <v>37000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>
        <f>SUM(F15:Q15)</f>
        <v>0</v>
      </c>
      <c r="S15" s="38"/>
    </row>
    <row r="16" spans="2:19" s="30" customFormat="1" ht="22.5" customHeight="1">
      <c r="B16" s="39" t="s">
        <v>55</v>
      </c>
      <c r="C16" s="40"/>
      <c r="D16" s="41" t="s">
        <v>21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3"/>
    </row>
    <row r="17" spans="2:19" s="30" customFormat="1" ht="22.5" customHeight="1">
      <c r="B17" s="34"/>
      <c r="C17" s="35" t="s">
        <v>56</v>
      </c>
      <c r="D17" s="36" t="s">
        <v>20</v>
      </c>
      <c r="E17" s="37">
        <v>22000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>
        <f>SUM(F17:Q17)</f>
        <v>0</v>
      </c>
      <c r="S17" s="38"/>
    </row>
    <row r="18" spans="2:19" s="30" customFormat="1" ht="22.5" customHeight="1">
      <c r="B18" s="39" t="s">
        <v>57</v>
      </c>
      <c r="C18" s="40"/>
      <c r="D18" s="41" t="s">
        <v>21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3"/>
    </row>
    <row r="19" spans="2:19" s="30" customFormat="1" ht="22.5" customHeight="1">
      <c r="B19" s="34"/>
      <c r="C19" s="35" t="s">
        <v>58</v>
      </c>
      <c r="D19" s="36" t="s">
        <v>20</v>
      </c>
      <c r="E19" s="37">
        <v>37000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>
        <f>SUM(F19:Q19)</f>
        <v>0</v>
      </c>
      <c r="S19" s="38"/>
    </row>
    <row r="20" spans="2:19" s="30" customFormat="1" ht="22.5" customHeight="1">
      <c r="B20" s="34" t="s">
        <v>63</v>
      </c>
      <c r="C20" s="35"/>
      <c r="D20" s="48" t="s">
        <v>21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49"/>
    </row>
    <row r="21" spans="2:19" s="47" customFormat="1" ht="22.5" customHeight="1">
      <c r="B21" s="34" t="s">
        <v>59</v>
      </c>
      <c r="C21" s="35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</row>
    <row r="22" spans="2:19" s="47" customFormat="1" ht="22.5" customHeight="1">
      <c r="B22" s="39" t="s">
        <v>60</v>
      </c>
      <c r="C22" s="40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2"/>
    </row>
    <row r="23" spans="2:19" s="30" customFormat="1" ht="22.5" customHeight="1">
      <c r="B23" s="34"/>
      <c r="C23" s="35" t="s">
        <v>61</v>
      </c>
      <c r="D23" s="36" t="s">
        <v>20</v>
      </c>
      <c r="E23" s="37">
        <v>29000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>
        <f>SUM(F23:Q23)</f>
        <v>0</v>
      </c>
      <c r="S23" s="38"/>
    </row>
    <row r="24" spans="2:19" s="30" customFormat="1" ht="22.5" customHeight="1">
      <c r="B24" s="34" t="s">
        <v>62</v>
      </c>
      <c r="C24" s="35"/>
      <c r="D24" s="48" t="s">
        <v>21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9"/>
    </row>
    <row r="25" spans="2:19" s="50" customFormat="1" ht="22.5" customHeight="1">
      <c r="B25" s="34" t="s">
        <v>64</v>
      </c>
      <c r="C25" s="35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2:19" s="30" customFormat="1" ht="22.5" customHeight="1">
      <c r="B26" s="39" t="s">
        <v>65</v>
      </c>
      <c r="C26" s="40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2"/>
    </row>
    <row r="27" spans="2:19" s="30" customFormat="1" ht="22.5" customHeight="1">
      <c r="B27" s="34"/>
      <c r="C27" s="35" t="s">
        <v>67</v>
      </c>
      <c r="D27" s="36" t="s">
        <v>20</v>
      </c>
      <c r="E27" s="37">
        <v>31800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>
        <f>SUM(F27:Q27)</f>
        <v>0</v>
      </c>
      <c r="S27" s="38"/>
    </row>
    <row r="28" spans="2:19" s="30" customFormat="1" ht="22.5" customHeight="1">
      <c r="B28" s="34" t="s">
        <v>66</v>
      </c>
      <c r="C28" s="35"/>
      <c r="D28" s="48" t="s">
        <v>21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9"/>
    </row>
    <row r="29" spans="2:19" s="30" customFormat="1" ht="22.5" customHeight="1">
      <c r="B29" s="34" t="s">
        <v>177</v>
      </c>
      <c r="C29" s="35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</row>
    <row r="30" spans="2:19" s="30" customFormat="1" ht="22.5" customHeight="1">
      <c r="B30" s="39" t="s">
        <v>178</v>
      </c>
      <c r="C30" s="40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2"/>
    </row>
    <row r="31" spans="2:19" s="30" customFormat="1" ht="22.5" customHeight="1">
      <c r="B31" s="34"/>
      <c r="C31" s="35" t="s">
        <v>68</v>
      </c>
      <c r="D31" s="36" t="s">
        <v>20</v>
      </c>
      <c r="E31" s="37">
        <v>65000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>
        <f>SUM(F31:Q31)</f>
        <v>0</v>
      </c>
      <c r="S31" s="38"/>
    </row>
    <row r="32" spans="2:19" s="30" customFormat="1" ht="22.5" customHeight="1">
      <c r="B32" s="34" t="s">
        <v>69</v>
      </c>
      <c r="C32" s="35"/>
      <c r="D32" s="48" t="s">
        <v>21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49"/>
    </row>
    <row r="33" spans="2:19" s="30" customFormat="1" ht="22.5" customHeight="1">
      <c r="B33" s="39" t="s">
        <v>70</v>
      </c>
      <c r="C33" s="40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2"/>
    </row>
    <row r="34" spans="2:19" s="30" customFormat="1" ht="22.5" customHeight="1">
      <c r="B34" s="34"/>
      <c r="C34" s="35" t="s">
        <v>71</v>
      </c>
      <c r="D34" s="36" t="s">
        <v>20</v>
      </c>
      <c r="E34" s="37">
        <v>106000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>
        <f>SUM(F34:Q34)</f>
        <v>0</v>
      </c>
      <c r="S34" s="38"/>
    </row>
    <row r="35" spans="2:19" s="30" customFormat="1" ht="22.5" customHeight="1">
      <c r="B35" s="34" t="s">
        <v>72</v>
      </c>
      <c r="C35" s="35"/>
      <c r="D35" s="48" t="s">
        <v>21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9"/>
    </row>
    <row r="36" spans="2:19" s="51" customFormat="1" ht="22.5" customHeight="1">
      <c r="B36" s="34" t="s">
        <v>73</v>
      </c>
      <c r="C36" s="35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</row>
    <row r="37" spans="2:19" s="30" customFormat="1" ht="22.5" customHeight="1">
      <c r="B37" s="39" t="s">
        <v>74</v>
      </c>
      <c r="C37" s="40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2"/>
    </row>
    <row r="38" spans="2:19" s="30" customFormat="1" ht="22.5" customHeight="1">
      <c r="B38" s="34"/>
      <c r="C38" s="35" t="s">
        <v>75</v>
      </c>
      <c r="D38" s="36" t="s">
        <v>20</v>
      </c>
      <c r="E38" s="37">
        <v>70000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>
        <f>SUM(F38:Q38)</f>
        <v>0</v>
      </c>
      <c r="S38" s="38"/>
    </row>
    <row r="39" spans="2:19" s="30" customFormat="1" ht="22.5" customHeight="1">
      <c r="B39" s="39"/>
      <c r="C39" s="40"/>
      <c r="D39" s="41" t="s">
        <v>21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19"/>
  <sheetViews>
    <sheetView showGridLines="0" workbookViewId="0">
      <pane ySplit="8" topLeftCell="A9" activePane="bottomLeft" state="frozen"/>
      <selection pane="bottomLeft" activeCell="C18" sqref="C18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185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78</v>
      </c>
      <c r="D9" s="36" t="s">
        <v>20</v>
      </c>
      <c r="E9" s="37">
        <v>52000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4" t="s">
        <v>179</v>
      </c>
      <c r="C10" s="35"/>
      <c r="D10" s="48" t="s">
        <v>21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9"/>
    </row>
    <row r="11" spans="2:19" s="30" customFormat="1" ht="22.5" customHeight="1">
      <c r="B11" s="34" t="s">
        <v>79</v>
      </c>
      <c r="C11" s="35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2:19" s="30" customFormat="1" ht="22.5" customHeight="1">
      <c r="B12" s="39" t="s">
        <v>80</v>
      </c>
      <c r="C12" s="40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2"/>
    </row>
    <row r="13" spans="2:19" s="30" customFormat="1" ht="22.5" customHeight="1">
      <c r="B13" s="34"/>
      <c r="C13" s="35" t="s">
        <v>81</v>
      </c>
      <c r="D13" s="36" t="s">
        <v>20</v>
      </c>
      <c r="E13" s="37">
        <v>76000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>
        <f>SUM(F13:Q13)</f>
        <v>0</v>
      </c>
      <c r="S13" s="38"/>
    </row>
    <row r="14" spans="2:19" s="30" customFormat="1" ht="22.5" customHeight="1">
      <c r="B14" s="34" t="s">
        <v>82</v>
      </c>
      <c r="C14" s="35"/>
      <c r="D14" s="48" t="s">
        <v>21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49"/>
    </row>
    <row r="15" spans="2:19" s="30" customFormat="1" ht="22.5" customHeight="1">
      <c r="B15" s="39" t="s">
        <v>83</v>
      </c>
      <c r="C15" s="40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2"/>
    </row>
    <row r="16" spans="2:19" s="30" customFormat="1" ht="22.5" customHeight="1">
      <c r="B16" s="34"/>
      <c r="C16" s="35" t="s">
        <v>84</v>
      </c>
      <c r="D16" s="36" t="s">
        <v>20</v>
      </c>
      <c r="E16" s="37">
        <v>97500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>
        <f>SUM(F16:Q16)</f>
        <v>0</v>
      </c>
      <c r="S16" s="38"/>
    </row>
    <row r="17" spans="2:19" s="30" customFormat="1" ht="22.5" customHeight="1">
      <c r="B17" s="39" t="s">
        <v>85</v>
      </c>
      <c r="C17" s="40"/>
      <c r="D17" s="41" t="s">
        <v>21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3"/>
    </row>
    <row r="18" spans="2:19" s="30" customFormat="1" ht="22.5" customHeight="1">
      <c r="B18" s="34"/>
      <c r="C18" s="35" t="s">
        <v>86</v>
      </c>
      <c r="D18" s="36" t="s">
        <v>20</v>
      </c>
      <c r="E18" s="37">
        <v>58000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>
        <f>SUM(F18:Q18)</f>
        <v>0</v>
      </c>
      <c r="S18" s="38"/>
    </row>
    <row r="19" spans="2:19" s="30" customFormat="1" ht="22.5" customHeight="1">
      <c r="B19" s="39" t="s">
        <v>87</v>
      </c>
      <c r="C19" s="40"/>
      <c r="D19" s="41" t="s">
        <v>21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S15"/>
  <sheetViews>
    <sheetView showGridLines="0" workbookViewId="0">
      <pane ySplit="8" topLeftCell="A9" activePane="bottomLeft" state="frozen"/>
      <selection pane="bottomLeft" activeCell="H19" sqref="H19"/>
    </sheetView>
  </sheetViews>
  <sheetFormatPr defaultRowHeight="21" customHeight="1"/>
  <cols>
    <col min="1" max="1" width="0.875" style="1" customWidth="1"/>
    <col min="2" max="2" width="2.75" style="1" customWidth="1"/>
    <col min="3" max="3" width="39" style="1" customWidth="1"/>
    <col min="4" max="4" width="7.75" style="1" hidden="1" customWidth="1"/>
    <col min="5" max="5" width="10.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186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89</v>
      </c>
      <c r="D9" s="36" t="s">
        <v>20</v>
      </c>
      <c r="E9" s="23">
        <v>1000000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4" t="s">
        <v>90</v>
      </c>
      <c r="C10" s="35"/>
      <c r="D10" s="48" t="s">
        <v>21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9"/>
    </row>
    <row r="11" spans="2:19" s="30" customFormat="1" ht="22.5" customHeight="1">
      <c r="B11" s="34" t="s">
        <v>91</v>
      </c>
      <c r="C11" s="35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2:19" s="30" customFormat="1" ht="22.5" customHeight="1">
      <c r="B12" s="54"/>
      <c r="C12" s="55" t="s">
        <v>92</v>
      </c>
      <c r="D12" s="56" t="s">
        <v>20</v>
      </c>
      <c r="E12" s="57">
        <v>177000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>
        <f>SUM(F12:Q12)</f>
        <v>0</v>
      </c>
      <c r="S12" s="58"/>
    </row>
    <row r="13" spans="2:19" s="30" customFormat="1" ht="22.5" customHeight="1">
      <c r="B13" s="39" t="s">
        <v>93</v>
      </c>
      <c r="C13" s="40"/>
      <c r="D13" s="41" t="s">
        <v>21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3"/>
    </row>
    <row r="14" spans="2:19" s="30" customFormat="1" ht="22.5" customHeight="1">
      <c r="B14" s="34"/>
      <c r="C14" s="35" t="s">
        <v>94</v>
      </c>
      <c r="D14" s="36" t="s">
        <v>20</v>
      </c>
      <c r="E14" s="37">
        <v>60000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>
        <f>SUM(F14:Q14)</f>
        <v>0</v>
      </c>
      <c r="S14" s="38"/>
    </row>
    <row r="15" spans="2:19" s="30" customFormat="1" ht="22.5" customHeight="1">
      <c r="B15" s="39"/>
      <c r="C15" s="40"/>
      <c r="D15" s="41" t="s">
        <v>21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17"/>
  <sheetViews>
    <sheetView showGridLines="0" workbookViewId="0">
      <pane ySplit="8" topLeftCell="A9" activePane="bottomLeft" state="frozen"/>
      <selection pane="bottomLeft" activeCell="G19" sqref="G19"/>
    </sheetView>
  </sheetViews>
  <sheetFormatPr defaultRowHeight="21" customHeight="1"/>
  <cols>
    <col min="1" max="1" width="0.875" style="1" customWidth="1"/>
    <col min="2" max="2" width="2.75" style="1" customWidth="1"/>
    <col min="3" max="3" width="39.125" style="1" customWidth="1"/>
    <col min="4" max="4" width="7.75" style="1" hidden="1" customWidth="1"/>
    <col min="5" max="5" width="10.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187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96</v>
      </c>
      <c r="D9" s="36" t="s">
        <v>20</v>
      </c>
      <c r="E9" s="37">
        <v>130000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4" t="s">
        <v>97</v>
      </c>
      <c r="C10" s="35"/>
      <c r="D10" s="48" t="s">
        <v>21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9"/>
    </row>
    <row r="11" spans="2:19" s="30" customFormat="1" ht="22.5" customHeight="1">
      <c r="B11" s="34" t="s">
        <v>98</v>
      </c>
      <c r="C11" s="35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2:19" s="30" customFormat="1" ht="22.5" customHeight="1">
      <c r="B12" s="54"/>
      <c r="C12" s="55" t="s">
        <v>99</v>
      </c>
      <c r="D12" s="56" t="s">
        <v>20</v>
      </c>
      <c r="E12" s="57">
        <v>73000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>
        <f>SUM(F12:Q12)</f>
        <v>0</v>
      </c>
      <c r="S12" s="58"/>
    </row>
    <row r="13" spans="2:19" s="30" customFormat="1" ht="22.5" customHeight="1">
      <c r="B13" s="39" t="s">
        <v>100</v>
      </c>
      <c r="C13" s="40"/>
      <c r="D13" s="41" t="s">
        <v>21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3"/>
    </row>
    <row r="14" spans="2:19" s="30" customFormat="1" ht="22.5" customHeight="1">
      <c r="B14" s="34"/>
      <c r="C14" s="35" t="s">
        <v>101</v>
      </c>
      <c r="D14" s="36" t="s">
        <v>20</v>
      </c>
      <c r="E14" s="37">
        <v>50000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>
        <f>SUM(F14:Q14)</f>
        <v>0</v>
      </c>
      <c r="S14" s="58"/>
    </row>
    <row r="15" spans="2:19" s="30" customFormat="1" ht="22.5" customHeight="1">
      <c r="B15" s="34" t="s">
        <v>102</v>
      </c>
      <c r="C15" s="35"/>
      <c r="D15" s="41" t="s">
        <v>21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3"/>
    </row>
    <row r="16" spans="2:19" s="30" customFormat="1" ht="22.5" customHeight="1">
      <c r="B16" s="54"/>
      <c r="C16" s="55" t="s">
        <v>103</v>
      </c>
      <c r="D16" s="56" t="s">
        <v>20</v>
      </c>
      <c r="E16" s="57">
        <v>51000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37">
        <f>SUM(F16:Q16)</f>
        <v>0</v>
      </c>
      <c r="S16" s="58"/>
    </row>
    <row r="17" spans="2:19" ht="22.5" customHeight="1">
      <c r="B17" s="4"/>
      <c r="C17" s="5"/>
      <c r="D17" s="6" t="s">
        <v>21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7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S25"/>
  <sheetViews>
    <sheetView showGridLines="0" workbookViewId="0">
      <pane ySplit="8" topLeftCell="A9" activePane="bottomLeft" state="frozen"/>
      <selection pane="bottomLeft" activeCell="I20" sqref="I20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188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105</v>
      </c>
      <c r="D9" s="36" t="s">
        <v>20</v>
      </c>
      <c r="E9" s="37">
        <v>317000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4" t="s">
        <v>106</v>
      </c>
      <c r="C10" s="35"/>
      <c r="D10" s="48" t="s">
        <v>21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9"/>
    </row>
    <row r="11" spans="2:19" s="30" customFormat="1" ht="22.5" customHeight="1">
      <c r="B11" s="54"/>
      <c r="C11" s="55" t="s">
        <v>107</v>
      </c>
      <c r="D11" s="56" t="s">
        <v>20</v>
      </c>
      <c r="E11" s="57">
        <v>51000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>
        <f>SUM(F11:Q11)</f>
        <v>0</v>
      </c>
      <c r="S11" s="58"/>
    </row>
    <row r="12" spans="2:19" s="30" customFormat="1" ht="22.5" customHeight="1">
      <c r="B12" s="39" t="s">
        <v>108</v>
      </c>
      <c r="C12" s="40"/>
      <c r="D12" s="41" t="s">
        <v>21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3"/>
    </row>
    <row r="13" spans="2:19" s="30" customFormat="1" ht="22.5" customHeight="1">
      <c r="B13" s="34"/>
      <c r="C13" s="35" t="s">
        <v>109</v>
      </c>
      <c r="D13" s="36" t="s">
        <v>20</v>
      </c>
      <c r="E13" s="37">
        <v>128000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>
        <f>SUM(F13:Q13)</f>
        <v>0</v>
      </c>
      <c r="S13" s="38"/>
    </row>
    <row r="14" spans="2:19" s="30" customFormat="1" ht="22.5" customHeight="1">
      <c r="B14" s="34" t="s">
        <v>110</v>
      </c>
      <c r="C14" s="40"/>
      <c r="D14" s="41" t="s">
        <v>21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3"/>
    </row>
    <row r="15" spans="2:19" s="30" customFormat="1" ht="22.5" customHeight="1">
      <c r="B15" s="54"/>
      <c r="C15" s="55" t="s">
        <v>111</v>
      </c>
      <c r="D15" s="56" t="s">
        <v>20</v>
      </c>
      <c r="E15" s="57">
        <v>97000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37">
        <f>SUM(F15:Q15)</f>
        <v>0</v>
      </c>
      <c r="S15" s="58"/>
    </row>
    <row r="16" spans="2:19" s="30" customFormat="1" ht="22.5" customHeight="1">
      <c r="B16" s="39" t="s">
        <v>112</v>
      </c>
      <c r="C16" s="40"/>
      <c r="D16" s="41" t="s">
        <v>21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3"/>
    </row>
    <row r="17" spans="2:19" s="30" customFormat="1" ht="22.5" customHeight="1">
      <c r="B17" s="54"/>
      <c r="C17" s="55" t="s">
        <v>113</v>
      </c>
      <c r="D17" s="56" t="s">
        <v>20</v>
      </c>
      <c r="E17" s="57">
        <v>53500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37">
        <f>SUM(F17:Q17)</f>
        <v>0</v>
      </c>
      <c r="S17" s="58"/>
    </row>
    <row r="18" spans="2:19" s="30" customFormat="1" ht="22.5" customHeight="1">
      <c r="B18" s="39" t="s">
        <v>114</v>
      </c>
      <c r="C18" s="40"/>
      <c r="D18" s="41" t="s">
        <v>21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3"/>
    </row>
    <row r="19" spans="2:19" s="30" customFormat="1" ht="22.5" customHeight="1">
      <c r="B19" s="54"/>
      <c r="C19" s="55" t="s">
        <v>115</v>
      </c>
      <c r="D19" s="56" t="s">
        <v>20</v>
      </c>
      <c r="E19" s="57">
        <v>233000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37">
        <f>SUM(F19:Q19)</f>
        <v>0</v>
      </c>
      <c r="S19" s="58"/>
    </row>
    <row r="20" spans="2:19" s="30" customFormat="1" ht="22.5" customHeight="1">
      <c r="B20" s="34" t="s">
        <v>116</v>
      </c>
      <c r="C20" s="35"/>
      <c r="D20" s="48" t="s">
        <v>21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49"/>
    </row>
    <row r="21" spans="2:19" s="30" customFormat="1" ht="22.5" customHeight="1">
      <c r="B21" s="59" t="s">
        <v>117</v>
      </c>
      <c r="C21" s="60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1"/>
    </row>
    <row r="22" spans="2:19" s="30" customFormat="1" ht="22.5" customHeight="1">
      <c r="B22" s="59" t="s">
        <v>118</v>
      </c>
      <c r="C22" s="60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1"/>
    </row>
    <row r="23" spans="2:19" s="30" customFormat="1" ht="22.5" customHeight="1">
      <c r="B23" s="63" t="s">
        <v>119</v>
      </c>
      <c r="C23" s="64"/>
      <c r="D23" s="31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31"/>
    </row>
    <row r="24" spans="2:19" s="30" customFormat="1" ht="22.5" customHeight="1">
      <c r="B24" s="54"/>
      <c r="C24" s="55" t="s">
        <v>120</v>
      </c>
      <c r="D24" s="56" t="s">
        <v>20</v>
      </c>
      <c r="E24" s="57">
        <v>111000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37">
        <f>SUM(F24:Q24)</f>
        <v>0</v>
      </c>
      <c r="S24" s="58"/>
    </row>
    <row r="25" spans="2:19" s="30" customFormat="1" ht="22.5" customHeight="1">
      <c r="B25" s="39" t="s">
        <v>121</v>
      </c>
      <c r="C25" s="40"/>
      <c r="D25" s="41" t="s">
        <v>21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10"/>
  <sheetViews>
    <sheetView showGridLines="0" workbookViewId="0">
      <pane ySplit="8" topLeftCell="A9" activePane="bottomLeft" state="frozen"/>
      <selection pane="bottomLeft" activeCell="R9" sqref="R9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189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123</v>
      </c>
      <c r="D9" s="36" t="s">
        <v>20</v>
      </c>
      <c r="E9" s="37">
        <v>167000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9"/>
      <c r="C10" s="40"/>
      <c r="D10" s="41" t="s">
        <v>21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18</vt:i4>
      </vt:variant>
    </vt:vector>
  </HeadingPairs>
  <TitlesOfParts>
    <vt:vector size="18" baseType="lpstr">
      <vt:lpstr>ฝ่ายบริหารวิทยาเขตสงขลา</vt:lpstr>
      <vt:lpstr>ฝ่ายบริหารวิทยาเขตพัทลุง</vt:lpstr>
      <vt:lpstr>คณะวิทยาศาสตร์</vt:lpstr>
      <vt:lpstr>คณะเทคโนโลยีและการพัฒนาฯ</vt:lpstr>
      <vt:lpstr>คณะวิทยาการสุขภาพและการกีฬา</vt:lpstr>
      <vt:lpstr>คณะศึกษาศาสตร์</vt:lpstr>
      <vt:lpstr>คณะมนุษยศาสตร์และสังคมศาสตร์</vt:lpstr>
      <vt:lpstr>คณะศิลปกรรมศาสตร์</vt:lpstr>
      <vt:lpstr>คณะนิติศาสตร์</vt:lpstr>
      <vt:lpstr>สำนักคอมพิวเตอร์ (พัทลุง)</vt:lpstr>
      <vt:lpstr>สำนักหอสมุด (พัทลุง)</vt:lpstr>
      <vt:lpstr>สถาบันปฏิบัติการชุมชนฯ</vt:lpstr>
      <vt:lpstr>สถาบันทักษิณคดีศึกษา</vt:lpstr>
      <vt:lpstr>สถาบันวิจัยและพัฒนา</vt:lpstr>
      <vt:lpstr>ศูนย์บ่มเพาะวิสาหกิจ</vt:lpstr>
      <vt:lpstr>วิทยาลัยภูมิปัญญาชุมชน</vt:lpstr>
      <vt:lpstr>วิทยาลัยการจัดการเพื่อการพัฒนา</vt:lpstr>
      <vt:lpstr>โครงการบริการวิชาการ (19)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2016-07-25T06:30:45Z</dcterms:modified>
</cp:coreProperties>
</file>