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ฝ่ายแผนงาน" sheetId="2" r:id="rId1"/>
    <sheet name="ฝ่ายการคลัง" sheetId="9" r:id="rId2"/>
    <sheet name="ฝ่ายบริหารกลาง" sheetId="3" r:id="rId3"/>
    <sheet name="ฝ่ายวิชาการ" sheetId="10" r:id="rId4"/>
    <sheet name="งานวิเทศ" sheetId="4" r:id="rId5"/>
    <sheet name="ฝ่ายบริหาร วข สงขลา" sheetId="5" r:id="rId6"/>
    <sheet name="ฝ่ายกิจการนิสิต วข สงขลา" sheetId="11" r:id="rId7"/>
    <sheet name="ฝ่ายบริหาร วข พัทลุง" sheetId="12" r:id="rId8"/>
    <sheet name="ฝ่ายกิจการนิสิต วข พัทลุง" sheetId="13" r:id="rId9"/>
    <sheet name="คณะศึกษาศาสตร์" sheetId="6" r:id="rId10"/>
    <sheet name="คณะมนุษยศาสตร์" sheetId="14" r:id="rId11"/>
    <sheet name="คณะเศรษฐศาสตร์" sheetId="15" r:id="rId12"/>
    <sheet name="คณะนิติศาสตร์" sheetId="16" r:id="rId13"/>
    <sheet name="คณะศิลปกรรมศาสตร์" sheetId="17" r:id="rId14"/>
    <sheet name="คณะวิทยาศาสตร์" sheetId="7" r:id="rId15"/>
    <sheet name="คณะเทคโน" sheetId="18" r:id="rId16"/>
    <sheet name="คณะ วสก" sheetId="19" r:id="rId17"/>
    <sheet name="บัณฑิตวิทยาลัย" sheetId="21" r:id="rId18"/>
    <sheet name="สถาบันทักษิณ" sheetId="20" r:id="rId19"/>
    <sheet name="สถาบันวิจัย" sheetId="22" r:id="rId20"/>
    <sheet name="วิทยาลัยภูมิปัญญาชุมชน" sheetId="8" r:id="rId21"/>
    <sheet name="วิทยาลัยการจัดการเพื่อการพัฒนา" sheetId="23" r:id="rId22"/>
    <sheet name="Sheet1" sheetId="1" r:id="rId23"/>
  </sheets>
  <definedNames>
    <definedName name="_xlnm.Print_Titles" localSheetId="16">'คณะ วสก'!$5:$7</definedName>
    <definedName name="_xlnm.Print_Titles" localSheetId="15">คณะเทคโน!$5:$7</definedName>
    <definedName name="_xlnm.Print_Titles" localSheetId="12">คณะนิติศาสตร์!$5:$7</definedName>
    <definedName name="_xlnm.Print_Titles" localSheetId="10">คณะมนุษยศาสตร์!$5:$7</definedName>
    <definedName name="_xlnm.Print_Titles" localSheetId="14">คณะวิทยาศาสตร์!$5:$7</definedName>
    <definedName name="_xlnm.Print_Titles" localSheetId="13">คณะศิลปกรรมศาสตร์!$5:$7</definedName>
    <definedName name="_xlnm.Print_Titles" localSheetId="9">คณะศึกษาศาสตร์!$5:$7</definedName>
    <definedName name="_xlnm.Print_Titles" localSheetId="11">คณะเศรษฐศาสตร์!$5:$7</definedName>
    <definedName name="_xlnm.Print_Titles" localSheetId="1">ฝ่ายการคลัง!$5:$7</definedName>
    <definedName name="_xlnm.Print_Titles" localSheetId="8">'ฝ่ายกิจการนิสิต วข พัทลุง'!$5:$7</definedName>
    <definedName name="_xlnm.Print_Titles" localSheetId="6">'ฝ่ายกิจการนิสิต วข สงขลา'!$5:$7</definedName>
    <definedName name="_xlnm.Print_Titles" localSheetId="7">'ฝ่ายบริหาร วข พัทลุง'!$5:$7</definedName>
    <definedName name="_xlnm.Print_Titles" localSheetId="5">'ฝ่ายบริหาร วข สงขลา'!$5:$7</definedName>
    <definedName name="_xlnm.Print_Titles" localSheetId="2">ฝ่ายบริหารกลาง!$5:$7</definedName>
    <definedName name="_xlnm.Print_Titles" localSheetId="3">ฝ่ายวิชาการ!$5:$7</definedName>
    <definedName name="_xlnm.Print_Titles" localSheetId="21">วิทยาลัยการจัดการเพื่อการพัฒนา!$5:$7</definedName>
    <definedName name="_xlnm.Print_Titles" localSheetId="20">วิทยาลัยภูมิปัญญาชุมชน!$5:$7</definedName>
  </definedNames>
  <calcPr calcId="125725"/>
</workbook>
</file>

<file path=xl/calcChain.xml><?xml version="1.0" encoding="utf-8"?>
<calcChain xmlns="http://schemas.openxmlformats.org/spreadsheetml/2006/main">
  <c r="E87" i="23"/>
  <c r="H87" s="1"/>
  <c r="E82"/>
  <c r="G82" s="1"/>
  <c r="E78"/>
  <c r="H78" s="1"/>
  <c r="G74"/>
  <c r="E74"/>
  <c r="H74" s="1"/>
  <c r="H68"/>
  <c r="E68"/>
  <c r="G68" s="1"/>
  <c r="E64"/>
  <c r="H64" s="1"/>
  <c r="E60"/>
  <c r="H60" s="1"/>
  <c r="H55"/>
  <c r="G55"/>
  <c r="E55"/>
  <c r="E51"/>
  <c r="H51" s="1"/>
  <c r="E46"/>
  <c r="G46" s="1"/>
  <c r="E42"/>
  <c r="H42" s="1"/>
  <c r="E38"/>
  <c r="H38" s="1"/>
  <c r="E33"/>
  <c r="G33" s="1"/>
  <c r="E29"/>
  <c r="H29" s="1"/>
  <c r="E23"/>
  <c r="H23" s="1"/>
  <c r="E19"/>
  <c r="H19" s="1"/>
  <c r="E14"/>
  <c r="H14" s="1"/>
  <c r="E10"/>
  <c r="H10" s="1"/>
  <c r="E37" i="8"/>
  <c r="H37" s="1"/>
  <c r="E33"/>
  <c r="H33" s="1"/>
  <c r="E29"/>
  <c r="H29" s="1"/>
  <c r="E21"/>
  <c r="H21" s="1"/>
  <c r="E10" i="22"/>
  <c r="H10" s="1"/>
  <c r="E15" i="21"/>
  <c r="H15" s="1"/>
  <c r="E10"/>
  <c r="H10" s="1"/>
  <c r="E10" i="20"/>
  <c r="H10" s="1"/>
  <c r="H51" i="19"/>
  <c r="G51"/>
  <c r="E51"/>
  <c r="E44"/>
  <c r="G44" s="1"/>
  <c r="E40"/>
  <c r="G40" s="1"/>
  <c r="E36"/>
  <c r="G36" s="1"/>
  <c r="E32"/>
  <c r="H32" s="1"/>
  <c r="E28"/>
  <c r="H28" s="1"/>
  <c r="E23"/>
  <c r="H23" s="1"/>
  <c r="E19"/>
  <c r="G19" s="1"/>
  <c r="E15"/>
  <c r="G15" s="1"/>
  <c r="E10"/>
  <c r="G10" s="1"/>
  <c r="E16" i="18"/>
  <c r="H16" s="1"/>
  <c r="E28"/>
  <c r="G28" s="1"/>
  <c r="E20"/>
  <c r="H20" s="1"/>
  <c r="E10"/>
  <c r="H10" s="1"/>
  <c r="E36" i="7"/>
  <c r="H36" s="1"/>
  <c r="E32"/>
  <c r="H32" s="1"/>
  <c r="E28"/>
  <c r="G28" s="1"/>
  <c r="E24"/>
  <c r="H24" s="1"/>
  <c r="E20"/>
  <c r="H20" s="1"/>
  <c r="G87" i="23" l="1"/>
  <c r="H82"/>
  <c r="G78"/>
  <c r="G64"/>
  <c r="G60"/>
  <c r="G51"/>
  <c r="H46"/>
  <c r="G42"/>
  <c r="G23"/>
  <c r="G38"/>
  <c r="H33"/>
  <c r="G29"/>
  <c r="G19"/>
  <c r="G14"/>
  <c r="G10"/>
  <c r="G37" i="8"/>
  <c r="G33"/>
  <c r="G29"/>
  <c r="G21"/>
  <c r="G10" i="22"/>
  <c r="G15" i="21"/>
  <c r="G10"/>
  <c r="G10" i="20"/>
  <c r="H44" i="19"/>
  <c r="H36"/>
  <c r="H40"/>
  <c r="G32"/>
  <c r="G28"/>
  <c r="H19"/>
  <c r="H15"/>
  <c r="H10"/>
  <c r="G23"/>
  <c r="G16" i="18"/>
  <c r="G20"/>
  <c r="H28"/>
  <c r="G10"/>
  <c r="G36" i="7"/>
  <c r="G32"/>
  <c r="H28"/>
  <c r="G24"/>
  <c r="G20"/>
  <c r="G19" i="17"/>
  <c r="E19"/>
  <c r="H19" s="1"/>
  <c r="E14"/>
  <c r="H14" s="1"/>
  <c r="E10"/>
  <c r="G10" s="1"/>
  <c r="E20" i="16"/>
  <c r="H20" s="1"/>
  <c r="E15"/>
  <c r="H15" s="1"/>
  <c r="E10"/>
  <c r="G10" s="1"/>
  <c r="E102" i="15"/>
  <c r="H102" s="1"/>
  <c r="E97"/>
  <c r="H97" s="1"/>
  <c r="E92"/>
  <c r="H92" s="1"/>
  <c r="E87"/>
  <c r="H87" s="1"/>
  <c r="E82"/>
  <c r="G82" s="1"/>
  <c r="E78"/>
  <c r="H78" s="1"/>
  <c r="E74"/>
  <c r="H74" s="1"/>
  <c r="E70"/>
  <c r="G70" s="1"/>
  <c r="E64"/>
  <c r="H64" s="1"/>
  <c r="E60"/>
  <c r="G60" s="1"/>
  <c r="E55"/>
  <c r="H55" s="1"/>
  <c r="E51"/>
  <c r="G51" s="1"/>
  <c r="E46"/>
  <c r="H46" s="1"/>
  <c r="E42"/>
  <c r="G42" s="1"/>
  <c r="E38"/>
  <c r="G38" s="1"/>
  <c r="E33"/>
  <c r="G33" s="1"/>
  <c r="E28"/>
  <c r="H28" s="1"/>
  <c r="E19"/>
  <c r="H19" s="1"/>
  <c r="E15"/>
  <c r="G15" s="1"/>
  <c r="E10"/>
  <c r="G10" s="1"/>
  <c r="H70" l="1"/>
  <c r="H10" i="17"/>
  <c r="G14"/>
  <c r="G20" i="16"/>
  <c r="H10"/>
  <c r="G15"/>
  <c r="G102" i="15"/>
  <c r="G97"/>
  <c r="G92"/>
  <c r="G87"/>
  <c r="H82"/>
  <c r="G78"/>
  <c r="G74"/>
  <c r="H51"/>
  <c r="H42"/>
  <c r="G55"/>
  <c r="G64"/>
  <c r="H60"/>
  <c r="G46"/>
  <c r="H38"/>
  <c r="H33"/>
  <c r="G28"/>
  <c r="G19"/>
  <c r="H15"/>
  <c r="H10"/>
  <c r="E47" i="14"/>
  <c r="H47" s="1"/>
  <c r="E43"/>
  <c r="G43" s="1"/>
  <c r="H38"/>
  <c r="E38"/>
  <c r="G38" s="1"/>
  <c r="E33"/>
  <c r="G33" s="1"/>
  <c r="E28"/>
  <c r="H28" s="1"/>
  <c r="E23"/>
  <c r="G23" s="1"/>
  <c r="E19"/>
  <c r="G19" s="1"/>
  <c r="E15"/>
  <c r="H15" s="1"/>
  <c r="E10"/>
  <c r="H10" s="1"/>
  <c r="E58" i="6"/>
  <c r="G58" s="1"/>
  <c r="E53"/>
  <c r="H53" s="1"/>
  <c r="E46"/>
  <c r="H46" s="1"/>
  <c r="E42"/>
  <c r="H42" s="1"/>
  <c r="G37"/>
  <c r="E37"/>
  <c r="H37" s="1"/>
  <c r="E33"/>
  <c r="G33" s="1"/>
  <c r="G29"/>
  <c r="E29"/>
  <c r="H29" s="1"/>
  <c r="E21"/>
  <c r="H21" s="1"/>
  <c r="E10" i="13"/>
  <c r="H10" s="1"/>
  <c r="H19" i="12"/>
  <c r="E19"/>
  <c r="G19" s="1"/>
  <c r="H14"/>
  <c r="G14"/>
  <c r="E14"/>
  <c r="E10"/>
  <c r="H10" s="1"/>
  <c r="H19" i="11"/>
  <c r="G19"/>
  <c r="E19"/>
  <c r="H14"/>
  <c r="G14"/>
  <c r="E14"/>
  <c r="E10"/>
  <c r="H10" s="1"/>
  <c r="G47" i="14" l="1"/>
  <c r="H43"/>
  <c r="H33"/>
  <c r="G28"/>
  <c r="H23"/>
  <c r="H19"/>
  <c r="G15"/>
  <c r="G10"/>
  <c r="H58" i="6"/>
  <c r="G53"/>
  <c r="G46"/>
  <c r="G42"/>
  <c r="H33"/>
  <c r="G21"/>
  <c r="G10" i="13"/>
  <c r="G10" i="12"/>
  <c r="G10" i="11"/>
  <c r="E33" i="5" l="1"/>
  <c r="H33"/>
  <c r="H29"/>
  <c r="G29"/>
  <c r="E29"/>
  <c r="E20"/>
  <c r="G20" s="1"/>
  <c r="E20" i="4"/>
  <c r="G20" s="1"/>
  <c r="E10" i="10"/>
  <c r="H10" s="1"/>
  <c r="H29" i="3"/>
  <c r="G29"/>
  <c r="E29"/>
  <c r="G33" i="5" l="1"/>
  <c r="H20"/>
  <c r="H20" i="4"/>
  <c r="G10" i="10"/>
  <c r="E24" i="3"/>
  <c r="G24" s="1"/>
  <c r="E20"/>
  <c r="H20" s="1"/>
  <c r="H10"/>
  <c r="E28" i="9"/>
  <c r="G28" s="1"/>
  <c r="E19"/>
  <c r="G19" s="1"/>
  <c r="E14"/>
  <c r="G14" s="1"/>
  <c r="E10"/>
  <c r="G10" s="1"/>
  <c r="E15" i="8"/>
  <c r="H15" s="1"/>
  <c r="E10"/>
  <c r="H10" s="1"/>
  <c r="E14" i="7"/>
  <c r="H14" s="1"/>
  <c r="E10"/>
  <c r="H10" s="1"/>
  <c r="E15" i="6"/>
  <c r="G15" s="1"/>
  <c r="E10"/>
  <c r="H10" s="1"/>
  <c r="E14" i="5"/>
  <c r="G14" s="1"/>
  <c r="E10"/>
  <c r="G10" s="1"/>
  <c r="E14" i="4"/>
  <c r="H14" s="1"/>
  <c r="E10"/>
  <c r="H10" s="1"/>
  <c r="E14" i="3"/>
  <c r="H14" s="1"/>
  <c r="E10"/>
  <c r="G10" s="1"/>
  <c r="E19" i="2"/>
  <c r="H19" s="1"/>
  <c r="E14"/>
  <c r="H14" s="1"/>
  <c r="E10"/>
  <c r="H10" s="1"/>
  <c r="H15" i="6" l="1"/>
  <c r="G14" i="4"/>
  <c r="H24" i="3"/>
  <c r="G20"/>
  <c r="H28" i="9"/>
  <c r="G15" i="8"/>
  <c r="G10"/>
  <c r="G14" i="7"/>
  <c r="G10"/>
  <c r="G10" i="6"/>
  <c r="H14" i="5"/>
  <c r="H10"/>
  <c r="G10" i="4"/>
  <c r="G14" i="3"/>
  <c r="G19" i="2"/>
  <c r="G14"/>
  <c r="G10"/>
</calcChain>
</file>

<file path=xl/sharedStrings.xml><?xml version="1.0" encoding="utf-8"?>
<sst xmlns="http://schemas.openxmlformats.org/spreadsheetml/2006/main" count="697" uniqueCount="181">
  <si>
    <t>รายงาน ปัญหา/อุปสรรค ที่ไม่สามารถเบิกจ่ายงบประมาณได้ตามแผน กรณีที่เบิกจ่ายได้ต่ำกว่าร้อยละ 50</t>
  </si>
  <si>
    <t>รายการ</t>
  </si>
  <si>
    <t>งบประมาณสุทธิ</t>
  </si>
  <si>
    <t>จัดสรร</t>
  </si>
  <si>
    <t xml:space="preserve">   โอนเปลี่ยนแปลง/   ปรับเพิ่ม/ปรับลด</t>
  </si>
  <si>
    <t>ผลการเบิกจ่าย</t>
  </si>
  <si>
    <t>คงเหลือ</t>
  </si>
  <si>
    <t>ร้อยละ</t>
  </si>
  <si>
    <t>งบประมาณเงินอุดหนุนจากรัฐบาล</t>
  </si>
  <si>
    <t>1. งบเงินอุดหนุนทั่วไป</t>
  </si>
  <si>
    <t>งบประมาณเงินรายได้</t>
  </si>
  <si>
    <t>1. งบลงทุน</t>
  </si>
  <si>
    <t>ประจำปีงบประมาณ พ.ศ. 2558</t>
  </si>
  <si>
    <t xml:space="preserve">     - โครงการจัดทำแผนพัฒนามหาวิทยาลัย</t>
  </si>
  <si>
    <t xml:space="preserve">เหตุผลที่ไม่สามารถเบิกจ่ายได้ตามแผน : </t>
  </si>
  <si>
    <t>2. งบเงินอุดหนุนทั่วไป</t>
  </si>
  <si>
    <t xml:space="preserve">     - ค่าใช้จ่ายดำเนินงานการจัดทำงบประมาณ</t>
  </si>
  <si>
    <t>แบบบูรณาการ (Cluster)</t>
  </si>
  <si>
    <t xml:space="preserve">     - โครงการดำเนินการด้านบริหารความเสี่ยงและควบคุมภายใน</t>
  </si>
  <si>
    <t>ฝ่ายบริหารกลางและทรัพยากรบุคคล</t>
  </si>
  <si>
    <t>ผลการเบิกจ่าย (1 ต.ค. 57 - 30 ก.ย. 58)</t>
  </si>
  <si>
    <t xml:space="preserve">     - โครงการพัฒนาบุคลากร</t>
  </si>
  <si>
    <t xml:space="preserve">     - โครงการปฐมนิเทศบุคลากรใหม่</t>
  </si>
  <si>
    <t>งานวิเทศสัมพันธ์</t>
  </si>
  <si>
    <t xml:space="preserve">     - โครงการอบรมและสอบวัดสมรรถนะทางด้านภาษา (TOEIC)</t>
  </si>
  <si>
    <t>ฝ่ายบริหารวิทยาเขตสงขลา</t>
  </si>
  <si>
    <t xml:space="preserve">     - ปรับปรุงระบบสาธารณูปการ วิทยาเขตสงขลา</t>
  </si>
  <si>
    <t xml:space="preserve">     - ค่าก่อสร้างปรับปรุงสนามกีฬา วิทยาเขตสงขลา</t>
  </si>
  <si>
    <t>คณะศึกษาศาสตร์</t>
  </si>
  <si>
    <t xml:space="preserve">     - ค่าก่อสร้างอาคารศูนย์ปฏิบัติการวิชาชีพครู</t>
  </si>
  <si>
    <t xml:space="preserve">     - โครงการพัฒนาและปรับปรุงหลักสูตร</t>
  </si>
  <si>
    <t>คณะวิทยาศาสตร์</t>
  </si>
  <si>
    <t xml:space="preserve">     - ค่าที่ดินและสิ่งก่อสร้างที่มีราคาต่อหน่วยต่ำกว่า 10 ล้านบาท</t>
  </si>
  <si>
    <t xml:space="preserve">     - ค่าครุภัณฑ์ที่มีราคาต่อหน่วยต่ำกว่า 1 ล้านบาท</t>
  </si>
  <si>
    <t>วิทยาลัยภูมิปัญญาชุมชน</t>
  </si>
  <si>
    <t xml:space="preserve">     - เงินสนับสนุนการจัดการเรียนการสอนรายวิชาศึกษาทั่วไป</t>
  </si>
  <si>
    <t>กลุ่มบูรณาการ</t>
  </si>
  <si>
    <t>ฝ่ายการคลังและทรัพย์สิน</t>
  </si>
  <si>
    <t>2. งบรายจ่ายอื่น</t>
  </si>
  <si>
    <t xml:space="preserve">     - ค่าใช้จ่ายการตรวจสอบบัญชีมหาวิทยาลัยทักษิณ</t>
  </si>
  <si>
    <t xml:space="preserve">     - โครงการอบรมขั้นตอนและแนวปฏิบัติด้านงบประมาณ การเงิน</t>
  </si>
  <si>
    <t>บัญชีและพัสดุ</t>
  </si>
  <si>
    <t xml:space="preserve">     - โครงการเกษียณอายุราชการ</t>
  </si>
  <si>
    <t xml:space="preserve">     - โครงการจัดทำรายงาน</t>
  </si>
  <si>
    <t xml:space="preserve">     - โครงการพัฒนามาตรฐานภาระงานสายสนับสนุน</t>
  </si>
  <si>
    <t>ฝ่ายวิชาการประกันคุณภาพการศึกษา</t>
  </si>
  <si>
    <t>1. งบรายจ่ายอื่น</t>
  </si>
  <si>
    <t xml:space="preserve">     - ค่าใช้จ่ายโครงการจัดตั้งโรงเรียนวิทยาศาสตร์นานาชาติ</t>
  </si>
  <si>
    <t xml:space="preserve">     - โครงการเสริมสร้างภาพลักษณ์ด้านต่างประเทศ</t>
  </si>
  <si>
    <t xml:space="preserve">     - ค่าควบคุมงานปรับปรุงสนามกีฬา วิทยาเขตสงขลา</t>
  </si>
  <si>
    <t xml:space="preserve">     - โครงการวันสถาปนา มหาวิทยาลัย</t>
  </si>
  <si>
    <t xml:space="preserve">     - โครงการความร่วมมือดำเนินโครงการความปลอดภัยทางถนน</t>
  </si>
  <si>
    <t>ผู้รายงาน :</t>
  </si>
  <si>
    <t>เบอร์โทรศัพท์ :</t>
  </si>
  <si>
    <t>……………………………………………………………..</t>
  </si>
  <si>
    <t>ฝ่ายกิจการวิทยาเขตสงขลา</t>
  </si>
  <si>
    <t xml:space="preserve">     - ค่าก่อสร้างอาคารกิจการนิสิต วิทยาเขตสงขลา</t>
  </si>
  <si>
    <t xml:space="preserve">     - ค่าควบคุมงานอาคารกิจการนิสิต วิทยาเขตสงขลา</t>
  </si>
  <si>
    <t xml:space="preserve">     - โครงการเพื่อการพัฒนาองค์กร</t>
  </si>
  <si>
    <t>ฝ่ายบริหารวิทยาเขตพัทลุง</t>
  </si>
  <si>
    <t xml:space="preserve">     - ค่าก่อสร้างอาคารเรียนรวม เฟส 2</t>
  </si>
  <si>
    <t>ฝ่ายกิจการนิสิตวิทยาเขตพัทลุง</t>
  </si>
  <si>
    <t xml:space="preserve">     - ค่าควบคุมงานอาคารศูนย์ปฏิบัติการวิชาชีพครู</t>
  </si>
  <si>
    <t xml:space="preserve">     - โครงการพัฒนาบุคลากรด้านการวิจัย</t>
  </si>
  <si>
    <t xml:space="preserve">     - โครงการเงินสนับสนุนการจัดการเรียนการสอน</t>
  </si>
  <si>
    <t xml:space="preserve">     - โครงการศึกษาดูงานของนิสิตปริญญาโททั้งในและต่างประเทศ</t>
  </si>
  <si>
    <t xml:space="preserve">     - งบพัฒนาบุคลากรทั้งในและต่างประเทศ</t>
  </si>
  <si>
    <t xml:space="preserve">     - โครงการศึกษาดูงานพัฒนาศักยภาพบุคลากรสายวิชาการและ</t>
  </si>
  <si>
    <t>สายสนับสนุนทั้งในและต่างประเทศ</t>
  </si>
  <si>
    <t xml:space="preserve">     - โครงการ สควค. โครงการจัดทำวารสารอิเล็กทรอนิกส์</t>
  </si>
  <si>
    <t>เทคโนโลยีและมีเดียคอนเวอร์เจนซ์</t>
  </si>
  <si>
    <t>คณะมนุษยศาสตร์และสังคมศาสตร์</t>
  </si>
  <si>
    <t xml:space="preserve">     - โครงการพัฒนาบุคลากรด้านการประกันคุณภาพการศึกษา</t>
  </si>
  <si>
    <t xml:space="preserve">     - โครงการพัฒนาคุณลักษณะนิสิตการพัฒนาชุมชน ชั้นปีที่ 3</t>
  </si>
  <si>
    <t xml:space="preserve">     - โครงการศึกษาดูงานด้านภูมิศาสตร์สารสนเทศของนิสิต ชั้นปีที่ 3</t>
  </si>
  <si>
    <t xml:space="preserve">     - โครงการจัดการศึกษาต่อเนื่องด้านภาษาสู่อาเซียน : หลักสูตรการ</t>
  </si>
  <si>
    <t>สื่อสารในชีวิตประจำวัน</t>
  </si>
  <si>
    <t xml:space="preserve">     - โครงการพัฒนาศักยภาพของอาจารย์และเจรจาความร่วมมือ</t>
  </si>
  <si>
    <t>ระหว่างมหาวิทยาลัยในต่างประเทศ (ค่าเดินทางไปราชการต่างประเทศ)</t>
  </si>
  <si>
    <t xml:space="preserve">     - โครงการความร่วมมือทางวิชาการระหว่างมหาวิทยาลัยทักษิณ</t>
  </si>
  <si>
    <t>และ Syiah Kuala University ประเทศอินโดนีเซีย</t>
  </si>
  <si>
    <t xml:space="preserve">     - โครงการสานสัมพันธ์ระหว่างประเทศ</t>
  </si>
  <si>
    <t xml:space="preserve">     - ค่าใช้จ่ายเดินทางไปต่างประเทศ (พัฒนาชุมชน)</t>
  </si>
  <si>
    <t>คณะเศรษฐศาสตร์และบริหารธุรกิจ</t>
  </si>
  <si>
    <t xml:space="preserve">     - เงินสนับสนุนการจัดการเรียนการสอนภาคสมทบ </t>
  </si>
  <si>
    <t>สาขาการจัดการค้าปลีก</t>
  </si>
  <si>
    <t xml:space="preserve">     - เงินสนับสนุนโครงการพัฒนาบุคลากรคณะเศรษฐศาสตร์ฯ</t>
  </si>
  <si>
    <t xml:space="preserve">     - เงินสนับสนุนโครงการศิษย์เก่าเศรษฐศาสตร์และบริหารธุรกิจ</t>
  </si>
  <si>
    <t>สัมพันธ์</t>
  </si>
  <si>
    <t xml:space="preserve">     - เงินสนับสนุนการพัฒนาบุคลากรในประเทศเป็นหมู่คณะ</t>
  </si>
  <si>
    <t>สาขาเศรษฐศาสตร์</t>
  </si>
  <si>
    <t>สาขาการบัญชี</t>
  </si>
  <si>
    <t xml:space="preserve">     - เงินสนับสนุนการทำผลงานเข้าสู่ตำแหน่งทางวิชาการ</t>
  </si>
  <si>
    <t xml:space="preserve">     - โครงการจัดทำวารสารคณะเศรษฐศาสตร์และบริหารธุรกิจ</t>
  </si>
  <si>
    <t xml:space="preserve">     - เงินสนับสนุนโครงการแลกเปลี่ยนบุคลากรและนิสิตภายใต้ MOU</t>
  </si>
  <si>
    <t xml:space="preserve">     - เงินสนับสนุนการบูรณาการบริการวิชาการกับการเรียนการสอน</t>
  </si>
  <si>
    <t xml:space="preserve">     - เงินสนับสนุนการบูรณาการบุคลากรโครงการทำนุ</t>
  </si>
  <si>
    <t>บำรุงศิลปวัฒนธรรมกับการเรียนการสอน</t>
  </si>
  <si>
    <t xml:space="preserve">     - เงินสนับสนุนโครงการเสริมสร้างความเข้มแข็งของชุมชน</t>
  </si>
  <si>
    <t xml:space="preserve">     - เงินสนับสนุนการประชุมสัมมนาการบริหารจัดการภายใน</t>
  </si>
  <si>
    <t xml:space="preserve">     - โครงการสัมมนาหลังฝึกงาน</t>
  </si>
  <si>
    <t xml:space="preserve">     - โครงการศึกษาดูงานต่างประเทศ</t>
  </si>
  <si>
    <t xml:space="preserve">     - โครงการปฐมนิเทศก่อนฝึกงาน</t>
  </si>
  <si>
    <t xml:space="preserve">     - โครงการศึกษาดูงานต่างประเทศเป็นหมู่คณะ</t>
  </si>
  <si>
    <t>สาขาบริหารธุรกิจ</t>
  </si>
  <si>
    <t xml:space="preserve">     - โครงการศึกษาดูงานนิสิตสาขาการบัญชี ศึกษาดูงาน</t>
  </si>
  <si>
    <t>ประเทศมาเลเซีย</t>
  </si>
  <si>
    <t xml:space="preserve">     - โครงการศึกษาดูงานต่างประเทศรายวิชาศึกษาทั่วไป</t>
  </si>
  <si>
    <t>คณะนิติศาสตร์</t>
  </si>
  <si>
    <t xml:space="preserve">     - โครงการพัฒนาหลักสูตรนิติศาสตร์มหาบัณฑิต</t>
  </si>
  <si>
    <t>สาขานิติศาสตร์ ระยะที่ 2</t>
  </si>
  <si>
    <t xml:space="preserve">     - โครงการสนับสนุนการพัฒนาบุคลากร คณะนิติศาสตร์</t>
  </si>
  <si>
    <t>ปีงบประมาณ พ.ศ. 2558 (ศึกษาต่อ)</t>
  </si>
  <si>
    <t xml:space="preserve">     - โครงการพัฒนาด้านเทคโนโลยีสารสนเทศ ประจำปี 2558</t>
  </si>
  <si>
    <t>คณะศิลปกรรมศาสตร์</t>
  </si>
  <si>
    <t xml:space="preserve">     - งบสนับสนุนสร้างสรรค์งานวิจัย</t>
  </si>
  <si>
    <t xml:space="preserve">     - โครงการสร้างความรู้ความเข้าใจและเตรียมความพร้อม</t>
  </si>
  <si>
    <t>การดำเนินงาน EdPex คณะศิลปรรมศาสตร์</t>
  </si>
  <si>
    <t xml:space="preserve">     - โครงการพัฒนานิสิต : พัฒนาวงดนตรี วงสมัยนิยม ปาริชาติคอรัส</t>
  </si>
  <si>
    <t xml:space="preserve">TSU Big Band Jazz Parichart Wind Orchestra และ </t>
  </si>
  <si>
    <t>Thaksin Philharmonic Orchestra</t>
  </si>
  <si>
    <t xml:space="preserve">     - โครงการพัฒนาเครื่องมือวิชาปฏิบัติการฟิสิกส์พื้นฐาน</t>
  </si>
  <si>
    <t xml:space="preserve">     - งบสนับสนุนค่าตอบแทนการนำงานวิจัยไปใช้ประโยชน์</t>
  </si>
  <si>
    <t xml:space="preserve">     - โครงการประชุมวิชาการ ประจำปีการศึกษา 2557</t>
  </si>
  <si>
    <t xml:space="preserve">     - โครงงานสาขาวิชาวิทยาศาสตร์ชีวภาพและสิ่งแวดล้อม</t>
  </si>
  <si>
    <t xml:space="preserve">     - โครงการพัฒนาศักยภาพการปฏิบัติงานของบุคลากรสาขาวิชา</t>
  </si>
  <si>
    <t>คณะเทคโนโลยีและการพัฒนาชุมชน</t>
  </si>
  <si>
    <t>(ค่าก่อสร้างฟาร์มคณะเทคโนโลยีและการพัฒนาชุมชน</t>
  </si>
  <si>
    <t xml:space="preserve">     - โครงการบริหารจัดการฟาร์ม</t>
  </si>
  <si>
    <t xml:space="preserve">     - โครงการเตรียมความพร้อมสำหรับการประกันคุณภาพภายใน </t>
  </si>
  <si>
    <t>ประจำปีการศึกษา 2556</t>
  </si>
  <si>
    <t>คณะวิทยาการสุขภาพและการกีฬา</t>
  </si>
  <si>
    <t xml:space="preserve">     - ค่าใช้จ่ายการดำเนินงานศูนย์การแพทย์ มหาวิทยาลัยทักษิณ</t>
  </si>
  <si>
    <t xml:space="preserve">     - โครงการจัดทำแผนปฏิบัติการประจำปี </t>
  </si>
  <si>
    <t xml:space="preserve">     - โครงการจัดการความรู้</t>
  </si>
  <si>
    <t xml:space="preserve">     - โครงการพัฒนาทักษะทางภาษาเพื่อการศึกษา</t>
  </si>
  <si>
    <t>ต่อในระดับปริญญาเอก</t>
  </si>
  <si>
    <t xml:space="preserve">     - โครงการพัฒนาทักษะวิชาชีพเฉพาะทางสายวิชาการและสนับสนุน</t>
  </si>
  <si>
    <t xml:space="preserve">     - โครงการพัฒนาศักยภาพบุคลากร</t>
  </si>
  <si>
    <t xml:space="preserve">     - โครงการพัฒนาบุคลากรเพื่อการเตรียมพร้อมสู่ประชาคมอาเซียน</t>
  </si>
  <si>
    <t xml:space="preserve">     - โครงการวิทยาการสุขภาพและการกีฬาวิชาการ</t>
  </si>
  <si>
    <t xml:space="preserve">     - โครงการบริหารความเสี่ยงและควบคุมภายใน</t>
  </si>
  <si>
    <t xml:space="preserve">     - โครงการพัฒนานิสิตรองรับประชาคมอาเซียน</t>
  </si>
  <si>
    <t>สถาบันทักษิณ</t>
  </si>
  <si>
    <t xml:space="preserve">     - โครงการจัดหอประวัติสถาบันทักษิณคดีศึกษา</t>
  </si>
  <si>
    <t>บัณฑิตวิทยาลัย</t>
  </si>
  <si>
    <t xml:space="preserve">     - เงินอุดหนุนการเรียนการสอนหลักสูตร ศศ.ม. สาขาวิชานโยบาย</t>
  </si>
  <si>
    <t>และการวางแผนสังคมภาคพิเศษ</t>
  </si>
  <si>
    <t xml:space="preserve">     - ค่าดำเนินการจัดการเรียนการสอนนิสิตปกติ</t>
  </si>
  <si>
    <t xml:space="preserve">     - ครุภัณฑ์ที่มีราคาต่อหน่วยต่ำกว่า 1 ล้านบาท</t>
  </si>
  <si>
    <t>(ครุภัณฑ์ประจำสถาบันวิจัยและพัฒนา อาคารศูนย์เครื่องมือกลาง</t>
  </si>
  <si>
    <t>และห้องปฏิบัติการกลาง)</t>
  </si>
  <si>
    <t xml:space="preserve">    - โครงการเสริมสร้างกระบวนการเรียนรู้ชุมชนท้องถิ่นทะเลสาบสงขลา</t>
  </si>
  <si>
    <t xml:space="preserve">     - กองทุนพัฒนาวิทยาลัยภูมิปัญญาชุมชน</t>
  </si>
  <si>
    <t xml:space="preserve">     - โครงการจัดการองค์ความรู้เพื่อการขับเคลื่อนชุมชนท้องถิ่น</t>
  </si>
  <si>
    <t>จัดการตนเองลุ่มน้ำทะเลสาบสงขลา</t>
  </si>
  <si>
    <t>วิทยาลัยการจัดการเพื่อการพัฒนา</t>
  </si>
  <si>
    <t xml:space="preserve">    - เงินอุดหนุนมหาวิทยาลัยทักษิณ</t>
  </si>
  <si>
    <t xml:space="preserve">     - เงินอุดหนุนกรมส่งเสริมการปกครองส่วนท้องถิ่น</t>
  </si>
  <si>
    <t>(โครงการความร่วมมือ รป.บ.)</t>
  </si>
  <si>
    <t xml:space="preserve">     - เงินอุดหนุนมหาวิทยาลัยทักษิณ (โครงการความร่วมมือ รป.บ.)</t>
  </si>
  <si>
    <t xml:space="preserve">     - เงินอุดหนุนสวัสดิการบุคลากร</t>
  </si>
  <si>
    <t xml:space="preserve">    - โครงการพัฒนาบุคลากร</t>
  </si>
  <si>
    <t xml:space="preserve">     - โครงการศึกษาดูงาน/ค่าใช้จ่ายในการเดินทางไปปฏิบัติงาน</t>
  </si>
  <si>
    <t>ต่างประเทศ</t>
  </si>
  <si>
    <t xml:space="preserve">     - โครงการสัมมนาเชิงวิชาการ</t>
  </si>
  <si>
    <t xml:space="preserve">     - โครงการกิจกรรมประจำปี</t>
  </si>
  <si>
    <t xml:space="preserve">     - โครงการพัฒนาศักยภาพนิสิตและทำนุบำรุงศิลปะและวัฒนธรรม</t>
  </si>
  <si>
    <t xml:space="preserve">     - โครงการปฐมนิเทศและปัจฉิมนิเทศ</t>
  </si>
  <si>
    <t xml:space="preserve">     - โครงการศึกษาดูงานนอกสถานที่สำหรับนิสิต ปริญญาตรี</t>
  </si>
  <si>
    <t>และปริญญาโท</t>
  </si>
  <si>
    <t xml:space="preserve">     - โครงการจัดทำคู่มือนิสิต</t>
  </si>
  <si>
    <t xml:space="preserve">     - โครงการพัฒนาระบบสารสนเทศ</t>
  </si>
  <si>
    <t xml:space="preserve">     - โครงการจัดหาคอมพิวเตอร์แม่ข่ายทดแทนที่เสื่อมสภาพ</t>
  </si>
  <si>
    <t xml:space="preserve">     - โครงการสถาปนาวิทยาลัยการจัดการเพื่อการพัฒนา</t>
  </si>
  <si>
    <t xml:space="preserve">     - โครงการจัดทำแผนกลยุทธ์และแผนปฏิบัติการ</t>
  </si>
  <si>
    <t>ประจำปีการศึกษา 2558</t>
  </si>
  <si>
    <t xml:space="preserve">     - โครงการสนับสนุนการประชุมวิชาการนานาชาติ</t>
  </si>
  <si>
    <t>ฝ่ายแผนงาน</t>
  </si>
  <si>
    <t>(ค่าจ้างซ่อมแซมความชำรุดบกพร่อง อาคารหอพักนิสิต 2 หลัง)</t>
  </si>
  <si>
    <t>สถาบันวิจัยและพัฒนา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</si>
</sst>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43" fontId="3" fillId="0" borderId="0" xfId="1" applyFont="1"/>
    <xf numFmtId="0" fontId="5" fillId="0" borderId="1" xfId="0" applyFont="1" applyBorder="1"/>
    <xf numFmtId="0" fontId="3" fillId="0" borderId="2" xfId="0" applyFont="1" applyBorder="1"/>
    <xf numFmtId="43" fontId="3" fillId="0" borderId="2" xfId="1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 wrapText="1"/>
    </xf>
    <xf numFmtId="43" fontId="5" fillId="2" borderId="10" xfId="1" applyFont="1" applyFill="1" applyBorder="1" applyAlignment="1">
      <alignment horizontal="center" vertical="top"/>
    </xf>
    <xf numFmtId="43" fontId="5" fillId="2" borderId="7" xfId="1" applyFont="1" applyFill="1" applyBorder="1" applyAlignment="1">
      <alignment horizontal="center" vertical="top"/>
    </xf>
    <xf numFmtId="43" fontId="5" fillId="2" borderId="9" xfId="1" applyFont="1" applyFill="1" applyBorder="1" applyAlignment="1">
      <alignment horizontal="center" vertical="top"/>
    </xf>
    <xf numFmtId="0" fontId="5" fillId="3" borderId="11" xfId="0" applyFont="1" applyFill="1" applyBorder="1"/>
    <xf numFmtId="0" fontId="3" fillId="3" borderId="12" xfId="0" applyFont="1" applyFill="1" applyBorder="1"/>
    <xf numFmtId="43" fontId="3" fillId="3" borderId="12" xfId="1" applyFont="1" applyFill="1" applyBorder="1"/>
    <xf numFmtId="0" fontId="3" fillId="3" borderId="13" xfId="0" applyFont="1" applyFill="1" applyBorder="1"/>
    <xf numFmtId="0" fontId="5" fillId="0" borderId="4" xfId="0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14" xfId="1" applyFont="1" applyBorder="1"/>
    <xf numFmtId="43" fontId="3" fillId="0" borderId="0" xfId="0" applyNumberFormat="1" applyFont="1" applyBorder="1"/>
    <xf numFmtId="0" fontId="3" fillId="0" borderId="0" xfId="0" applyFont="1" applyBorder="1"/>
    <xf numFmtId="0" fontId="3" fillId="0" borderId="15" xfId="0" applyFont="1" applyBorder="1"/>
    <xf numFmtId="43" fontId="3" fillId="0" borderId="15" xfId="1" applyFont="1" applyBorder="1"/>
    <xf numFmtId="43" fontId="3" fillId="0" borderId="16" xfId="1" applyFont="1" applyBorder="1"/>
    <xf numFmtId="43" fontId="3" fillId="0" borderId="17" xfId="1" applyFont="1" applyBorder="1"/>
    <xf numFmtId="0" fontId="3" fillId="0" borderId="16" xfId="0" applyFont="1" applyBorder="1"/>
    <xf numFmtId="43" fontId="3" fillId="0" borderId="18" xfId="1" applyFont="1" applyBorder="1"/>
    <xf numFmtId="43" fontId="3" fillId="0" borderId="19" xfId="1" applyFont="1" applyBorder="1"/>
    <xf numFmtId="0" fontId="5" fillId="3" borderId="10" xfId="0" applyFont="1" applyFill="1" applyBorder="1"/>
    <xf numFmtId="0" fontId="3" fillId="3" borderId="24" xfId="0" applyFont="1" applyFill="1" applyBorder="1"/>
    <xf numFmtId="43" fontId="3" fillId="3" borderId="24" xfId="1" applyFont="1" applyFill="1" applyBorder="1"/>
    <xf numFmtId="0" fontId="3" fillId="3" borderId="25" xfId="0" applyFont="1" applyFill="1" applyBorder="1"/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3" fontId="3" fillId="0" borderId="0" xfId="1" applyFont="1" applyBorder="1"/>
    <xf numFmtId="43" fontId="3" fillId="0" borderId="23" xfId="1" applyFont="1" applyBorder="1"/>
    <xf numFmtId="187" fontId="3" fillId="0" borderId="15" xfId="2" applyFont="1" applyFill="1" applyBorder="1" applyAlignment="1">
      <alignment vertical="center"/>
    </xf>
    <xf numFmtId="187" fontId="3" fillId="0" borderId="4" xfId="2" applyFont="1" applyFill="1" applyBorder="1" applyAlignment="1">
      <alignment vertical="center"/>
    </xf>
    <xf numFmtId="43" fontId="3" fillId="0" borderId="26" xfId="1" applyFont="1" applyBorder="1"/>
    <xf numFmtId="43" fontId="3" fillId="0" borderId="27" xfId="1" applyFont="1" applyBorder="1"/>
    <xf numFmtId="187" fontId="3" fillId="0" borderId="18" xfId="2" applyFont="1" applyFill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4" xfId="0" applyFont="1" applyBorder="1"/>
    <xf numFmtId="0" fontId="3" fillId="0" borderId="28" xfId="0" applyFont="1" applyBorder="1"/>
    <xf numFmtId="43" fontId="3" fillId="0" borderId="28" xfId="1" applyFont="1" applyBorder="1"/>
    <xf numFmtId="0" fontId="3" fillId="0" borderId="2" xfId="0" applyFont="1" applyBorder="1" applyAlignment="1">
      <alignment horizontal="left"/>
    </xf>
    <xf numFmtId="0" fontId="5" fillId="0" borderId="15" xfId="0" applyFont="1" applyBorder="1"/>
    <xf numFmtId="0" fontId="5" fillId="0" borderId="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29" xfId="1" applyFont="1" applyBorder="1"/>
    <xf numFmtId="43" fontId="3" fillId="0" borderId="30" xfId="1" applyFont="1" applyBorder="1"/>
    <xf numFmtId="43" fontId="3" fillId="0" borderId="31" xfId="1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Border="1"/>
    <xf numFmtId="0" fontId="3" fillId="0" borderId="2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</cellXfs>
  <cellStyles count="3">
    <cellStyle name="เครื่องหมายจุลภาค" xfId="1" builtinId="3"/>
    <cellStyle name="เครื่องหมายจุลภาค 2 2 3" xfId="2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30"/>
  <sheetViews>
    <sheetView showGridLines="0" tabSelected="1" workbookViewId="0">
      <selection activeCell="B3" sqref="B3:H3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178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13</v>
      </c>
      <c r="C10" s="25">
        <v>250000</v>
      </c>
      <c r="D10" s="25">
        <v>0</v>
      </c>
      <c r="E10" s="26">
        <f>SUM(C10:D10)</f>
        <v>250000</v>
      </c>
      <c r="F10" s="27">
        <v>53500</v>
      </c>
      <c r="G10" s="25">
        <f>E10-F10</f>
        <v>196500</v>
      </c>
      <c r="H10" s="25">
        <f>F10/E10*100</f>
        <v>21.4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8" t="s">
        <v>16</v>
      </c>
      <c r="C14" s="19">
        <v>200000</v>
      </c>
      <c r="D14" s="45">
        <v>-72600</v>
      </c>
      <c r="E14" s="46">
        <f>SUM(C14:D14)</f>
        <v>127400</v>
      </c>
      <c r="F14" s="21">
        <v>0</v>
      </c>
      <c r="G14" s="19">
        <f>E14-F14</f>
        <v>127400</v>
      </c>
      <c r="H14" s="43">
        <f>F14/E14*100</f>
        <v>0</v>
      </c>
    </row>
    <row r="15" spans="2:9" ht="22.5" customHeight="1">
      <c r="B15" s="28" t="s">
        <v>17</v>
      </c>
      <c r="C15" s="29"/>
      <c r="D15" s="29"/>
      <c r="E15" s="47"/>
      <c r="F15" s="30"/>
      <c r="G15" s="29"/>
      <c r="H15" s="43"/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8" t="s">
        <v>18</v>
      </c>
      <c r="C19" s="19">
        <v>200000</v>
      </c>
      <c r="D19" s="45">
        <v>-5580</v>
      </c>
      <c r="E19" s="46">
        <f>SUM(C19:D19)</f>
        <v>194420</v>
      </c>
      <c r="F19" s="21">
        <v>9644</v>
      </c>
      <c r="G19" s="19">
        <f>E19-F19</f>
        <v>184776</v>
      </c>
      <c r="H19" s="43">
        <f>F19/E19*100</f>
        <v>4.9603950210883649</v>
      </c>
    </row>
    <row r="20" spans="2:8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8" s="39" customFormat="1" ht="22.5" customHeight="1">
      <c r="B21" s="81"/>
      <c r="C21" s="82"/>
      <c r="D21" s="82"/>
      <c r="E21" s="82"/>
      <c r="F21" s="82"/>
      <c r="G21" s="82"/>
      <c r="H21" s="83"/>
    </row>
    <row r="22" spans="2:8" s="39" customFormat="1" ht="22.5" customHeight="1">
      <c r="B22" s="84"/>
      <c r="C22" s="85"/>
      <c r="D22" s="85"/>
      <c r="E22" s="85"/>
      <c r="F22" s="85"/>
      <c r="G22" s="85"/>
      <c r="H22" s="86"/>
    </row>
    <row r="25" spans="2:8">
      <c r="B25" s="38"/>
    </row>
    <row r="26" spans="2:8">
      <c r="E26" s="64"/>
      <c r="F26" s="64" t="s">
        <v>52</v>
      </c>
      <c r="G26" s="94" t="s">
        <v>54</v>
      </c>
      <c r="H26" s="94"/>
    </row>
    <row r="27" spans="2:8">
      <c r="E27" s="64"/>
      <c r="F27" s="64" t="s">
        <v>53</v>
      </c>
      <c r="G27" s="94" t="s">
        <v>54</v>
      </c>
      <c r="H27" s="94"/>
    </row>
    <row r="29" spans="2:8">
      <c r="E29" s="64"/>
    </row>
    <row r="30" spans="2:8">
      <c r="E30" s="64"/>
    </row>
  </sheetData>
  <mergeCells count="15">
    <mergeCell ref="G26:H26"/>
    <mergeCell ref="G27:H27"/>
    <mergeCell ref="B20:H20"/>
    <mergeCell ref="B21:H21"/>
    <mergeCell ref="B22:H22"/>
    <mergeCell ref="B2:H2"/>
    <mergeCell ref="B3:H3"/>
    <mergeCell ref="C6:E6"/>
    <mergeCell ref="F6:H6"/>
    <mergeCell ref="B11:H11"/>
    <mergeCell ref="B12:H12"/>
    <mergeCell ref="B13:H13"/>
    <mergeCell ref="B16:H16"/>
    <mergeCell ref="B17:H17"/>
    <mergeCell ref="B18:H18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74"/>
  <sheetViews>
    <sheetView showGridLines="0" topLeftCell="A58" workbookViewId="0">
      <selection activeCell="F73" sqref="F73:H74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28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29</v>
      </c>
      <c r="C10" s="25">
        <v>19687500</v>
      </c>
      <c r="D10" s="48">
        <v>0</v>
      </c>
      <c r="E10" s="26">
        <f>SUM(C10:D10)</f>
        <v>19687500</v>
      </c>
      <c r="F10" s="27">
        <v>0</v>
      </c>
      <c r="G10" s="29">
        <f>E10-F10</f>
        <v>19687500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s="23" customFormat="1" ht="22.5" customHeight="1">
      <c r="B14" s="18" t="s">
        <v>15</v>
      </c>
      <c r="C14" s="19"/>
      <c r="D14" s="19"/>
      <c r="E14" s="20"/>
      <c r="F14" s="21"/>
      <c r="G14" s="19"/>
      <c r="H14" s="19"/>
      <c r="I14" s="22"/>
    </row>
    <row r="15" spans="2:9" ht="22.5" customHeight="1">
      <c r="B15" s="24" t="s">
        <v>30</v>
      </c>
      <c r="C15" s="25">
        <v>0</v>
      </c>
      <c r="D15" s="48">
        <v>270000</v>
      </c>
      <c r="E15" s="26">
        <f>SUM(C15:D15)</f>
        <v>270000</v>
      </c>
      <c r="F15" s="27">
        <v>600</v>
      </c>
      <c r="G15" s="29">
        <f>E15-F15</f>
        <v>269400</v>
      </c>
      <c r="H15" s="25">
        <f>F15/E15*100</f>
        <v>0.22222222222222221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9" s="39" customFormat="1" ht="22.5" customHeight="1">
      <c r="B17" s="81"/>
      <c r="C17" s="82"/>
      <c r="D17" s="82"/>
      <c r="E17" s="82"/>
      <c r="F17" s="82"/>
      <c r="G17" s="82"/>
      <c r="H17" s="83"/>
    </row>
    <row r="18" spans="2:9" s="39" customFormat="1" ht="22.5" customHeight="1">
      <c r="B18" s="84"/>
      <c r="C18" s="85"/>
      <c r="D18" s="85"/>
      <c r="E18" s="85"/>
      <c r="F18" s="85"/>
      <c r="G18" s="85"/>
      <c r="H18" s="86"/>
    </row>
    <row r="19" spans="2:9">
      <c r="B19" s="31" t="s">
        <v>10</v>
      </c>
      <c r="C19" s="32"/>
      <c r="D19" s="32"/>
      <c r="E19" s="33"/>
      <c r="F19" s="33"/>
      <c r="G19" s="33"/>
      <c r="H19" s="34"/>
    </row>
    <row r="20" spans="2:9" s="23" customFormat="1" ht="22.5" customHeight="1">
      <c r="B20" s="18" t="s">
        <v>11</v>
      </c>
      <c r="C20" s="19"/>
      <c r="D20" s="19"/>
      <c r="E20" s="20"/>
      <c r="F20" s="21"/>
      <c r="G20" s="19"/>
      <c r="H20" s="19"/>
      <c r="I20" s="22"/>
    </row>
    <row r="21" spans="2:9" ht="22.5" customHeight="1">
      <c r="B21" s="24" t="s">
        <v>62</v>
      </c>
      <c r="C21" s="25">
        <v>1760000</v>
      </c>
      <c r="D21" s="48">
        <v>0</v>
      </c>
      <c r="E21" s="26">
        <f>SUM(C21:D21)</f>
        <v>1760000</v>
      </c>
      <c r="F21" s="27">
        <v>0</v>
      </c>
      <c r="G21" s="29">
        <f>E21-F21</f>
        <v>1760000</v>
      </c>
      <c r="H21" s="25">
        <f>F21/E21*100</f>
        <v>0</v>
      </c>
    </row>
    <row r="22" spans="2:9" ht="22.5" customHeight="1">
      <c r="B22" s="87" t="s">
        <v>14</v>
      </c>
      <c r="C22" s="88"/>
      <c r="D22" s="88"/>
      <c r="E22" s="88"/>
      <c r="F22" s="88"/>
      <c r="G22" s="88"/>
      <c r="H22" s="89"/>
    </row>
    <row r="23" spans="2:9" s="39" customFormat="1" ht="22.5" customHeight="1">
      <c r="B23" s="81"/>
      <c r="C23" s="82"/>
      <c r="D23" s="82"/>
      <c r="E23" s="82"/>
      <c r="F23" s="82"/>
      <c r="G23" s="82"/>
      <c r="H23" s="83"/>
    </row>
    <row r="24" spans="2:9" s="39" customFormat="1" ht="22.5" customHeight="1">
      <c r="B24" s="84"/>
      <c r="C24" s="85"/>
      <c r="D24" s="85"/>
      <c r="E24" s="85"/>
      <c r="F24" s="85"/>
      <c r="G24" s="85"/>
      <c r="H24" s="86"/>
    </row>
    <row r="28" spans="2:9" s="23" customFormat="1" ht="21.75" customHeight="1">
      <c r="B28" s="18" t="s">
        <v>15</v>
      </c>
      <c r="C28" s="19"/>
      <c r="D28" s="19"/>
      <c r="E28" s="20"/>
      <c r="F28" s="21"/>
      <c r="G28" s="19"/>
      <c r="H28" s="19"/>
      <c r="I28" s="22"/>
    </row>
    <row r="29" spans="2:9" ht="21.75" customHeight="1">
      <c r="B29" s="24" t="s">
        <v>63</v>
      </c>
      <c r="C29" s="25">
        <v>240000</v>
      </c>
      <c r="D29" s="48">
        <v>0</v>
      </c>
      <c r="E29" s="26">
        <f>SUM(C29:D29)</f>
        <v>240000</v>
      </c>
      <c r="F29" s="27">
        <v>0</v>
      </c>
      <c r="G29" s="29">
        <f>E29-F29</f>
        <v>240000</v>
      </c>
      <c r="H29" s="25">
        <f>F29/E29*100</f>
        <v>0</v>
      </c>
    </row>
    <row r="30" spans="2:9" ht="21.75" customHeight="1">
      <c r="B30" s="87" t="s">
        <v>14</v>
      </c>
      <c r="C30" s="88"/>
      <c r="D30" s="88"/>
      <c r="E30" s="88"/>
      <c r="F30" s="88"/>
      <c r="G30" s="88"/>
      <c r="H30" s="89"/>
    </row>
    <row r="31" spans="2:9" s="39" customFormat="1" ht="21.75" customHeight="1">
      <c r="B31" s="81"/>
      <c r="C31" s="82"/>
      <c r="D31" s="82"/>
      <c r="E31" s="82"/>
      <c r="F31" s="82"/>
      <c r="G31" s="82"/>
      <c r="H31" s="83"/>
    </row>
    <row r="32" spans="2:9" s="39" customFormat="1" ht="21.75" customHeight="1">
      <c r="B32" s="84"/>
      <c r="C32" s="85"/>
      <c r="D32" s="85"/>
      <c r="E32" s="85"/>
      <c r="F32" s="85"/>
      <c r="G32" s="85"/>
      <c r="H32" s="86"/>
    </row>
    <row r="33" spans="2:8" ht="21.75" customHeight="1">
      <c r="B33" s="24" t="s">
        <v>30</v>
      </c>
      <c r="C33" s="25">
        <v>5000</v>
      </c>
      <c r="D33" s="48">
        <v>60000</v>
      </c>
      <c r="E33" s="26">
        <f>SUM(C33:D33)</f>
        <v>65000</v>
      </c>
      <c r="F33" s="27">
        <v>4800</v>
      </c>
      <c r="G33" s="29">
        <f>E33-F33</f>
        <v>60200</v>
      </c>
      <c r="H33" s="25">
        <f>F33/E33*100</f>
        <v>7.384615384615385</v>
      </c>
    </row>
    <row r="34" spans="2:8" ht="21.75" customHeight="1">
      <c r="B34" s="87" t="s">
        <v>14</v>
      </c>
      <c r="C34" s="88"/>
      <c r="D34" s="88"/>
      <c r="E34" s="88"/>
      <c r="F34" s="88"/>
      <c r="G34" s="88"/>
      <c r="H34" s="89"/>
    </row>
    <row r="35" spans="2:8" s="39" customFormat="1" ht="21.75" customHeight="1">
      <c r="B35" s="81"/>
      <c r="C35" s="82"/>
      <c r="D35" s="82"/>
      <c r="E35" s="82"/>
      <c r="F35" s="82"/>
      <c r="G35" s="82"/>
      <c r="H35" s="83"/>
    </row>
    <row r="36" spans="2:8" s="39" customFormat="1" ht="21.75" customHeight="1">
      <c r="B36" s="84"/>
      <c r="C36" s="85"/>
      <c r="D36" s="85"/>
      <c r="E36" s="85"/>
      <c r="F36" s="85"/>
      <c r="G36" s="85"/>
      <c r="H36" s="86"/>
    </row>
    <row r="37" spans="2:8" ht="21.75" customHeight="1">
      <c r="B37" s="24" t="s">
        <v>64</v>
      </c>
      <c r="C37" s="25">
        <v>250000</v>
      </c>
      <c r="D37" s="48">
        <v>0</v>
      </c>
      <c r="E37" s="26">
        <f>SUM(C37:D37)</f>
        <v>250000</v>
      </c>
      <c r="F37" s="27">
        <v>63346</v>
      </c>
      <c r="G37" s="29">
        <f>E37-F37</f>
        <v>186654</v>
      </c>
      <c r="H37" s="25">
        <f>F37/E37*100</f>
        <v>25.3384</v>
      </c>
    </row>
    <row r="38" spans="2:8" ht="21.75" customHeight="1">
      <c r="B38" s="87" t="s">
        <v>14</v>
      </c>
      <c r="C38" s="88"/>
      <c r="D38" s="88"/>
      <c r="E38" s="88"/>
      <c r="F38" s="88"/>
      <c r="G38" s="88"/>
      <c r="H38" s="89"/>
    </row>
    <row r="39" spans="2:8" s="39" customFormat="1" ht="21.75" customHeight="1">
      <c r="B39" s="81"/>
      <c r="C39" s="82"/>
      <c r="D39" s="82"/>
      <c r="E39" s="82"/>
      <c r="F39" s="82"/>
      <c r="G39" s="82"/>
      <c r="H39" s="83"/>
    </row>
    <row r="40" spans="2:8" s="39" customFormat="1" ht="21.75" customHeight="1">
      <c r="B40" s="84"/>
      <c r="C40" s="85"/>
      <c r="D40" s="85"/>
      <c r="E40" s="85"/>
      <c r="F40" s="85"/>
      <c r="G40" s="85"/>
      <c r="H40" s="86"/>
    </row>
    <row r="41" spans="2:8" s="39" customFormat="1" ht="21.75" customHeight="1">
      <c r="B41" s="18" t="s">
        <v>38</v>
      </c>
      <c r="C41" s="40"/>
      <c r="D41" s="70"/>
      <c r="E41" s="71"/>
      <c r="F41" s="72"/>
      <c r="G41" s="70"/>
      <c r="H41" s="41"/>
    </row>
    <row r="42" spans="2:8" ht="21.75" customHeight="1">
      <c r="B42" s="24" t="s">
        <v>65</v>
      </c>
      <c r="C42" s="25">
        <v>150000</v>
      </c>
      <c r="D42" s="48">
        <v>0</v>
      </c>
      <c r="E42" s="26">
        <f>SUM(C42:D42)</f>
        <v>150000</v>
      </c>
      <c r="F42" s="27">
        <v>27481</v>
      </c>
      <c r="G42" s="29">
        <f>E42-F42</f>
        <v>122519</v>
      </c>
      <c r="H42" s="25">
        <f>F42/E42*100</f>
        <v>18.320666666666664</v>
      </c>
    </row>
    <row r="43" spans="2:8" ht="21.75" customHeight="1">
      <c r="B43" s="87" t="s">
        <v>14</v>
      </c>
      <c r="C43" s="88"/>
      <c r="D43" s="88"/>
      <c r="E43" s="88"/>
      <c r="F43" s="88"/>
      <c r="G43" s="88"/>
      <c r="H43" s="89"/>
    </row>
    <row r="44" spans="2:8" s="39" customFormat="1" ht="21.75" customHeight="1">
      <c r="B44" s="81"/>
      <c r="C44" s="82"/>
      <c r="D44" s="82"/>
      <c r="E44" s="82"/>
      <c r="F44" s="82"/>
      <c r="G44" s="82"/>
      <c r="H44" s="83"/>
    </row>
    <row r="45" spans="2:8" s="39" customFormat="1" ht="21.75" customHeight="1">
      <c r="B45" s="84"/>
      <c r="C45" s="85"/>
      <c r="D45" s="85"/>
      <c r="E45" s="85"/>
      <c r="F45" s="85"/>
      <c r="G45" s="85"/>
      <c r="H45" s="86"/>
    </row>
    <row r="46" spans="2:8" ht="21.75" customHeight="1">
      <c r="B46" s="24" t="s">
        <v>66</v>
      </c>
      <c r="C46" s="25">
        <v>600000</v>
      </c>
      <c r="D46" s="48">
        <v>-60000</v>
      </c>
      <c r="E46" s="26">
        <f>SUM(C46:D46)</f>
        <v>540000</v>
      </c>
      <c r="F46" s="27">
        <v>180477</v>
      </c>
      <c r="G46" s="29">
        <f>E46-F46</f>
        <v>359523</v>
      </c>
      <c r="H46" s="25">
        <f>F46/E46*100</f>
        <v>33.421666666666667</v>
      </c>
    </row>
    <row r="47" spans="2:8" ht="21.75" customHeight="1">
      <c r="B47" s="87" t="s">
        <v>14</v>
      </c>
      <c r="C47" s="88"/>
      <c r="D47" s="88"/>
      <c r="E47" s="88"/>
      <c r="F47" s="88"/>
      <c r="G47" s="88"/>
      <c r="H47" s="89"/>
    </row>
    <row r="48" spans="2:8" s="39" customFormat="1" ht="21.75" customHeight="1">
      <c r="B48" s="81"/>
      <c r="C48" s="82"/>
      <c r="D48" s="82"/>
      <c r="E48" s="82"/>
      <c r="F48" s="82"/>
      <c r="G48" s="82"/>
      <c r="H48" s="83"/>
    </row>
    <row r="49" spans="2:8" s="39" customFormat="1" ht="21.75" customHeight="1">
      <c r="B49" s="84"/>
      <c r="C49" s="85"/>
      <c r="D49" s="85"/>
      <c r="E49" s="85"/>
      <c r="F49" s="85"/>
      <c r="G49" s="85"/>
      <c r="H49" s="86"/>
    </row>
    <row r="50" spans="2:8" ht="3.75" customHeight="1"/>
    <row r="51" spans="2:8">
      <c r="F51" s="64"/>
      <c r="G51" s="94"/>
      <c r="H51" s="94"/>
    </row>
    <row r="52" spans="2:8">
      <c r="F52" s="64"/>
      <c r="G52" s="94"/>
      <c r="H52" s="94"/>
    </row>
    <row r="53" spans="2:8" ht="21.75" customHeight="1">
      <c r="B53" s="24" t="s">
        <v>67</v>
      </c>
      <c r="C53" s="25">
        <v>220000</v>
      </c>
      <c r="D53" s="44">
        <v>0</v>
      </c>
      <c r="E53" s="26">
        <f>SUM(C53:D53)</f>
        <v>220000</v>
      </c>
      <c r="F53" s="27">
        <v>55392</v>
      </c>
      <c r="G53" s="25">
        <f>E53-F53</f>
        <v>164608</v>
      </c>
      <c r="H53" s="25">
        <f>F53/E53*100</f>
        <v>25.178181818181816</v>
      </c>
    </row>
    <row r="54" spans="2:8" ht="21.75" customHeight="1">
      <c r="B54" s="24" t="s">
        <v>68</v>
      </c>
      <c r="C54" s="25"/>
      <c r="D54" s="48"/>
      <c r="E54" s="26"/>
      <c r="F54" s="27"/>
      <c r="G54" s="29"/>
      <c r="H54" s="25"/>
    </row>
    <row r="55" spans="2:8" ht="21.75" customHeight="1">
      <c r="B55" s="87" t="s">
        <v>14</v>
      </c>
      <c r="C55" s="88"/>
      <c r="D55" s="88"/>
      <c r="E55" s="88"/>
      <c r="F55" s="88"/>
      <c r="G55" s="88"/>
      <c r="H55" s="89"/>
    </row>
    <row r="56" spans="2:8" s="39" customFormat="1" ht="21.75" customHeight="1">
      <c r="B56" s="81"/>
      <c r="C56" s="82"/>
      <c r="D56" s="82"/>
      <c r="E56" s="82"/>
      <c r="F56" s="82"/>
      <c r="G56" s="82"/>
      <c r="H56" s="83"/>
    </row>
    <row r="57" spans="2:8" s="39" customFormat="1" ht="21.75" customHeight="1">
      <c r="B57" s="84"/>
      <c r="C57" s="85"/>
      <c r="D57" s="85"/>
      <c r="E57" s="85"/>
      <c r="F57" s="85"/>
      <c r="G57" s="85"/>
      <c r="H57" s="86"/>
    </row>
    <row r="58" spans="2:8" ht="21.75" customHeight="1">
      <c r="B58" s="24" t="s">
        <v>69</v>
      </c>
      <c r="C58" s="25">
        <v>0</v>
      </c>
      <c r="D58" s="45">
        <v>3087000</v>
      </c>
      <c r="E58" s="20">
        <f>SUM(C58:D58)</f>
        <v>3087000</v>
      </c>
      <c r="F58" s="21">
        <v>795751</v>
      </c>
      <c r="G58" s="19">
        <f>E58-F58</f>
        <v>2291249</v>
      </c>
      <c r="H58" s="25">
        <f>F58/E58*100</f>
        <v>25.777486232588277</v>
      </c>
    </row>
    <row r="59" spans="2:8" ht="21.75" customHeight="1">
      <c r="B59" s="24" t="s">
        <v>70</v>
      </c>
      <c r="C59" s="25"/>
      <c r="D59" s="48"/>
      <c r="E59" s="26"/>
      <c r="F59" s="27"/>
      <c r="G59" s="29"/>
      <c r="H59" s="25"/>
    </row>
    <row r="60" spans="2:8" ht="21.75" customHeight="1">
      <c r="B60" s="87" t="s">
        <v>14</v>
      </c>
      <c r="C60" s="88"/>
      <c r="D60" s="88"/>
      <c r="E60" s="88"/>
      <c r="F60" s="88"/>
      <c r="G60" s="88"/>
      <c r="H60" s="89"/>
    </row>
    <row r="61" spans="2:8" s="39" customFormat="1" ht="21.75" customHeight="1">
      <c r="B61" s="81"/>
      <c r="C61" s="82"/>
      <c r="D61" s="82"/>
      <c r="E61" s="82"/>
      <c r="F61" s="82"/>
      <c r="G61" s="82"/>
      <c r="H61" s="83"/>
    </row>
    <row r="62" spans="2:8" s="39" customFormat="1" ht="21.75" customHeight="1">
      <c r="B62" s="84"/>
      <c r="C62" s="85"/>
      <c r="D62" s="85"/>
      <c r="E62" s="85"/>
      <c r="F62" s="85"/>
      <c r="G62" s="85"/>
      <c r="H62" s="86"/>
    </row>
    <row r="66" spans="6:8">
      <c r="F66" s="64"/>
    </row>
    <row r="67" spans="6:8">
      <c r="F67" s="64"/>
    </row>
    <row r="73" spans="6:8">
      <c r="F73" s="64" t="s">
        <v>52</v>
      </c>
      <c r="G73" s="94" t="s">
        <v>54</v>
      </c>
      <c r="H73" s="94"/>
    </row>
    <row r="74" spans="6:8">
      <c r="F74" s="64" t="s">
        <v>53</v>
      </c>
      <c r="G74" s="94" t="s">
        <v>54</v>
      </c>
      <c r="H74" s="94"/>
    </row>
  </sheetData>
  <mergeCells count="38">
    <mergeCell ref="B62:H62"/>
    <mergeCell ref="G73:H73"/>
    <mergeCell ref="G74:H74"/>
    <mergeCell ref="B55:H55"/>
    <mergeCell ref="B56:H56"/>
    <mergeCell ref="B57:H57"/>
    <mergeCell ref="B60:H60"/>
    <mergeCell ref="B61:H61"/>
    <mergeCell ref="G52:H52"/>
    <mergeCell ref="B38:H38"/>
    <mergeCell ref="B39:H39"/>
    <mergeCell ref="B40:H40"/>
    <mergeCell ref="B43:H43"/>
    <mergeCell ref="B44:H44"/>
    <mergeCell ref="B45:H45"/>
    <mergeCell ref="B47:H47"/>
    <mergeCell ref="B48:H48"/>
    <mergeCell ref="B49:H49"/>
    <mergeCell ref="B32:H32"/>
    <mergeCell ref="B34:H34"/>
    <mergeCell ref="B35:H35"/>
    <mergeCell ref="B36:H36"/>
    <mergeCell ref="G51:H51"/>
    <mergeCell ref="B12:H12"/>
    <mergeCell ref="B23:H23"/>
    <mergeCell ref="B24:H24"/>
    <mergeCell ref="B30:H30"/>
    <mergeCell ref="B31:H31"/>
    <mergeCell ref="B13:H13"/>
    <mergeCell ref="B16:H16"/>
    <mergeCell ref="B22:H22"/>
    <mergeCell ref="B17:H17"/>
    <mergeCell ref="B18:H18"/>
    <mergeCell ref="B2:H2"/>
    <mergeCell ref="B3:H3"/>
    <mergeCell ref="C6:E6"/>
    <mergeCell ref="F6:H6"/>
    <mergeCell ref="B11:H1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50"/>
  <sheetViews>
    <sheetView showGridLines="0" workbookViewId="0">
      <selection activeCell="C52" sqref="C52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71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32</v>
      </c>
      <c r="C10" s="25">
        <v>299925</v>
      </c>
      <c r="D10" s="48">
        <v>268000</v>
      </c>
      <c r="E10" s="26">
        <f>SUM(C10:D10)</f>
        <v>567925</v>
      </c>
      <c r="F10" s="27">
        <v>0</v>
      </c>
      <c r="G10" s="29">
        <f>E10-F10</f>
        <v>567925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s="23" customFormat="1" ht="22.5" customHeight="1">
      <c r="B14" s="18" t="s">
        <v>15</v>
      </c>
      <c r="C14" s="19"/>
      <c r="D14" s="19"/>
      <c r="E14" s="20"/>
      <c r="F14" s="21"/>
      <c r="G14" s="19"/>
      <c r="H14" s="19"/>
      <c r="I14" s="22"/>
    </row>
    <row r="15" spans="2:9" ht="22.5" customHeight="1">
      <c r="B15" s="24" t="s">
        <v>72</v>
      </c>
      <c r="C15" s="25">
        <v>30000</v>
      </c>
      <c r="D15" s="48">
        <v>20000</v>
      </c>
      <c r="E15" s="26">
        <f>SUM(C15:D15)</f>
        <v>50000</v>
      </c>
      <c r="F15" s="27">
        <v>15800</v>
      </c>
      <c r="G15" s="29">
        <f>E15-F15</f>
        <v>34200</v>
      </c>
      <c r="H15" s="25">
        <f>F15/E15*100</f>
        <v>31.6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4" t="s">
        <v>73</v>
      </c>
      <c r="C19" s="25">
        <v>90000</v>
      </c>
      <c r="D19" s="48">
        <v>-4000</v>
      </c>
      <c r="E19" s="26">
        <f>SUM(C19:D19)</f>
        <v>86000</v>
      </c>
      <c r="F19" s="27">
        <v>20000</v>
      </c>
      <c r="G19" s="29">
        <f>E19-F19</f>
        <v>66000</v>
      </c>
      <c r="H19" s="25">
        <f>F19/E19*100</f>
        <v>23.255813953488371</v>
      </c>
    </row>
    <row r="20" spans="2:8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8" s="39" customFormat="1" ht="22.5" customHeight="1">
      <c r="B21" s="81"/>
      <c r="C21" s="82"/>
      <c r="D21" s="82"/>
      <c r="E21" s="82"/>
      <c r="F21" s="82"/>
      <c r="G21" s="82"/>
      <c r="H21" s="83"/>
    </row>
    <row r="22" spans="2:8" s="39" customFormat="1" ht="22.5" customHeight="1">
      <c r="B22" s="84"/>
      <c r="C22" s="85"/>
      <c r="D22" s="85"/>
      <c r="E22" s="85"/>
      <c r="F22" s="85"/>
      <c r="G22" s="85"/>
      <c r="H22" s="86"/>
    </row>
    <row r="23" spans="2:8" ht="22.5" customHeight="1">
      <c r="B23" s="24" t="s">
        <v>74</v>
      </c>
      <c r="C23" s="25">
        <v>55000</v>
      </c>
      <c r="D23" s="48">
        <v>0</v>
      </c>
      <c r="E23" s="26">
        <f>SUM(C23:D23)</f>
        <v>55000</v>
      </c>
      <c r="F23" s="27">
        <v>0</v>
      </c>
      <c r="G23" s="29">
        <f>E23-F23</f>
        <v>55000</v>
      </c>
      <c r="H23" s="25">
        <f>F23/E23*100</f>
        <v>0</v>
      </c>
    </row>
    <row r="24" spans="2:8" ht="22.5" customHeight="1">
      <c r="B24" s="87" t="s">
        <v>14</v>
      </c>
      <c r="C24" s="88"/>
      <c r="D24" s="88"/>
      <c r="E24" s="88"/>
      <c r="F24" s="88"/>
      <c r="G24" s="88"/>
      <c r="H24" s="89"/>
    </row>
    <row r="25" spans="2:8" s="39" customFormat="1" ht="22.5" customHeight="1">
      <c r="B25" s="81"/>
      <c r="C25" s="82"/>
      <c r="D25" s="82"/>
      <c r="E25" s="82"/>
      <c r="F25" s="82"/>
      <c r="G25" s="82"/>
      <c r="H25" s="83"/>
    </row>
    <row r="26" spans="2:8" s="39" customFormat="1" ht="22.5" customHeight="1">
      <c r="B26" s="84"/>
      <c r="C26" s="85"/>
      <c r="D26" s="85"/>
      <c r="E26" s="85"/>
      <c r="F26" s="85"/>
      <c r="G26" s="85"/>
      <c r="H26" s="86"/>
    </row>
    <row r="27" spans="2:8" s="39" customFormat="1" ht="22.5" customHeight="1">
      <c r="B27" s="78"/>
      <c r="C27" s="78"/>
      <c r="D27" s="78"/>
      <c r="E27" s="78"/>
      <c r="F27" s="78"/>
      <c r="G27" s="78"/>
      <c r="H27" s="78"/>
    </row>
    <row r="28" spans="2:8" s="23" customFormat="1" ht="22.5" customHeight="1">
      <c r="B28" s="28" t="s">
        <v>75</v>
      </c>
      <c r="C28" s="19">
        <v>0</v>
      </c>
      <c r="D28" s="45">
        <v>50000</v>
      </c>
      <c r="E28" s="46">
        <f>SUM(C28:D28)</f>
        <v>50000</v>
      </c>
      <c r="F28" s="21">
        <v>0</v>
      </c>
      <c r="G28" s="19">
        <f>E28-F28</f>
        <v>50000</v>
      </c>
      <c r="H28" s="43">
        <f>F28/E28*100</f>
        <v>0</v>
      </c>
    </row>
    <row r="29" spans="2:8" s="23" customFormat="1" ht="22.5" customHeight="1">
      <c r="B29" s="28" t="s">
        <v>76</v>
      </c>
      <c r="C29" s="29"/>
      <c r="D29" s="48"/>
      <c r="E29" s="47"/>
      <c r="F29" s="30"/>
      <c r="G29" s="29"/>
      <c r="H29" s="43"/>
    </row>
    <row r="30" spans="2:8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8" s="39" customFormat="1" ht="22.5" customHeight="1">
      <c r="B31" s="81"/>
      <c r="C31" s="82"/>
      <c r="D31" s="82"/>
      <c r="E31" s="82"/>
      <c r="F31" s="82"/>
      <c r="G31" s="82"/>
      <c r="H31" s="83"/>
    </row>
    <row r="32" spans="2:8" s="39" customFormat="1" ht="22.5" customHeight="1">
      <c r="B32" s="84"/>
      <c r="C32" s="85"/>
      <c r="D32" s="85"/>
      <c r="E32" s="85"/>
      <c r="F32" s="85"/>
      <c r="G32" s="85"/>
      <c r="H32" s="86"/>
    </row>
    <row r="33" spans="2:8" s="23" customFormat="1" ht="22.5" customHeight="1">
      <c r="B33" s="28" t="s">
        <v>77</v>
      </c>
      <c r="C33" s="19">
        <v>130000</v>
      </c>
      <c r="D33" s="45">
        <v>0</v>
      </c>
      <c r="E33" s="46">
        <f>SUM(C33:D33)</f>
        <v>130000</v>
      </c>
      <c r="F33" s="21">
        <v>4300</v>
      </c>
      <c r="G33" s="19">
        <f>E33-F33</f>
        <v>125700</v>
      </c>
      <c r="H33" s="43">
        <f>F33/E33*100</f>
        <v>3.3076923076923079</v>
      </c>
    </row>
    <row r="34" spans="2:8" s="23" customFormat="1" ht="22.5" customHeight="1">
      <c r="B34" s="28" t="s">
        <v>78</v>
      </c>
      <c r="C34" s="29"/>
      <c r="D34" s="48"/>
      <c r="E34" s="47"/>
      <c r="F34" s="30"/>
      <c r="G34" s="29"/>
      <c r="H34" s="43"/>
    </row>
    <row r="35" spans="2:8" ht="22.5" customHeight="1">
      <c r="B35" s="87" t="s">
        <v>14</v>
      </c>
      <c r="C35" s="88"/>
      <c r="D35" s="88"/>
      <c r="E35" s="88"/>
      <c r="F35" s="88"/>
      <c r="G35" s="88"/>
      <c r="H35" s="89"/>
    </row>
    <row r="36" spans="2:8" s="39" customFormat="1" ht="22.5" customHeight="1">
      <c r="B36" s="81"/>
      <c r="C36" s="82"/>
      <c r="D36" s="82"/>
      <c r="E36" s="82"/>
      <c r="F36" s="82"/>
      <c r="G36" s="82"/>
      <c r="H36" s="83"/>
    </row>
    <row r="37" spans="2:8" s="39" customFormat="1" ht="22.5" customHeight="1">
      <c r="B37" s="84"/>
      <c r="C37" s="85"/>
      <c r="D37" s="85"/>
      <c r="E37" s="85"/>
      <c r="F37" s="85"/>
      <c r="G37" s="85"/>
      <c r="H37" s="86"/>
    </row>
    <row r="38" spans="2:8" s="23" customFormat="1" ht="22.5" customHeight="1">
      <c r="B38" s="28" t="s">
        <v>79</v>
      </c>
      <c r="C38" s="19">
        <v>256600</v>
      </c>
      <c r="D38" s="45">
        <v>0</v>
      </c>
      <c r="E38" s="46">
        <f>SUM(C38:D38)</f>
        <v>256600</v>
      </c>
      <c r="F38" s="21">
        <v>0</v>
      </c>
      <c r="G38" s="19">
        <f>E38-F38</f>
        <v>256600</v>
      </c>
      <c r="H38" s="43">
        <f>F38/E38*100</f>
        <v>0</v>
      </c>
    </row>
    <row r="39" spans="2:8" s="23" customFormat="1" ht="22.5" customHeight="1">
      <c r="B39" s="28" t="s">
        <v>80</v>
      </c>
      <c r="C39" s="29"/>
      <c r="D39" s="48"/>
      <c r="E39" s="47"/>
      <c r="F39" s="30"/>
      <c r="G39" s="29"/>
      <c r="H39" s="43"/>
    </row>
    <row r="40" spans="2:8" ht="22.5" customHeight="1">
      <c r="B40" s="87" t="s">
        <v>14</v>
      </c>
      <c r="C40" s="88"/>
      <c r="D40" s="88"/>
      <c r="E40" s="88"/>
      <c r="F40" s="88"/>
      <c r="G40" s="88"/>
      <c r="H40" s="89"/>
    </row>
    <row r="41" spans="2:8" s="39" customFormat="1" ht="22.5" customHeight="1">
      <c r="B41" s="81"/>
      <c r="C41" s="82"/>
      <c r="D41" s="82"/>
      <c r="E41" s="82"/>
      <c r="F41" s="82"/>
      <c r="G41" s="82"/>
      <c r="H41" s="83"/>
    </row>
    <row r="42" spans="2:8" s="39" customFormat="1" ht="22.5" customHeight="1">
      <c r="B42" s="84"/>
      <c r="C42" s="85"/>
      <c r="D42" s="85"/>
      <c r="E42" s="85"/>
      <c r="F42" s="85"/>
      <c r="G42" s="85"/>
      <c r="H42" s="86"/>
    </row>
    <row r="43" spans="2:8" s="23" customFormat="1" ht="22.5" customHeight="1">
      <c r="B43" s="28" t="s">
        <v>81</v>
      </c>
      <c r="C43" s="19">
        <v>0</v>
      </c>
      <c r="D43" s="45">
        <v>250000</v>
      </c>
      <c r="E43" s="46">
        <f>SUM(C43:D43)</f>
        <v>250000</v>
      </c>
      <c r="F43" s="21">
        <v>0</v>
      </c>
      <c r="G43" s="19">
        <f>E43-F43</f>
        <v>250000</v>
      </c>
      <c r="H43" s="43">
        <f>F43/E43*100</f>
        <v>0</v>
      </c>
    </row>
    <row r="44" spans="2:8" ht="22.5" customHeight="1">
      <c r="B44" s="87" t="s">
        <v>14</v>
      </c>
      <c r="C44" s="88"/>
      <c r="D44" s="88"/>
      <c r="E44" s="88"/>
      <c r="F44" s="88"/>
      <c r="G44" s="88"/>
      <c r="H44" s="89"/>
    </row>
    <row r="45" spans="2:8" s="39" customFormat="1" ht="22.5" customHeight="1">
      <c r="B45" s="81"/>
      <c r="C45" s="82"/>
      <c r="D45" s="82"/>
      <c r="E45" s="82"/>
      <c r="F45" s="82"/>
      <c r="G45" s="82"/>
      <c r="H45" s="83"/>
    </row>
    <row r="46" spans="2:8" s="39" customFormat="1" ht="22.5" customHeight="1">
      <c r="B46" s="84"/>
      <c r="C46" s="85"/>
      <c r="D46" s="85"/>
      <c r="E46" s="85"/>
      <c r="F46" s="85"/>
      <c r="G46" s="85"/>
      <c r="H46" s="86"/>
    </row>
    <row r="47" spans="2:8" s="23" customFormat="1" ht="22.5" customHeight="1">
      <c r="B47" s="28" t="s">
        <v>82</v>
      </c>
      <c r="C47" s="19">
        <v>0</v>
      </c>
      <c r="D47" s="45">
        <v>70000</v>
      </c>
      <c r="E47" s="46">
        <f>SUM(C47:D47)</f>
        <v>70000</v>
      </c>
      <c r="F47" s="21">
        <v>4000</v>
      </c>
      <c r="G47" s="19">
        <f>E47-F47</f>
        <v>66000</v>
      </c>
      <c r="H47" s="43">
        <f>F47/E47*100</f>
        <v>5.7142857142857144</v>
      </c>
    </row>
    <row r="48" spans="2:8" ht="22.5" customHeight="1">
      <c r="B48" s="87" t="s">
        <v>14</v>
      </c>
      <c r="C48" s="88"/>
      <c r="D48" s="88"/>
      <c r="E48" s="88"/>
      <c r="F48" s="88"/>
      <c r="G48" s="88"/>
      <c r="H48" s="89"/>
    </row>
    <row r="49" spans="2:8" s="39" customFormat="1" ht="22.5" customHeight="1">
      <c r="B49" s="81"/>
      <c r="C49" s="82"/>
      <c r="D49" s="82"/>
      <c r="E49" s="82"/>
      <c r="F49" s="82"/>
      <c r="G49" s="82"/>
      <c r="H49" s="83"/>
    </row>
    <row r="50" spans="2:8" s="39" customFormat="1" ht="22.5" customHeight="1">
      <c r="B50" s="84"/>
      <c r="C50" s="85"/>
      <c r="D50" s="85"/>
      <c r="E50" s="85"/>
      <c r="F50" s="85"/>
      <c r="G50" s="85"/>
      <c r="H50" s="86"/>
    </row>
  </sheetData>
  <mergeCells count="31">
    <mergeCell ref="B44:H44"/>
    <mergeCell ref="B49:H49"/>
    <mergeCell ref="B50:H50"/>
    <mergeCell ref="B24:H24"/>
    <mergeCell ref="B25:H25"/>
    <mergeCell ref="B26:H26"/>
    <mergeCell ref="B30:H30"/>
    <mergeCell ref="B31:H31"/>
    <mergeCell ref="B32:H32"/>
    <mergeCell ref="B36:H36"/>
    <mergeCell ref="B45:H45"/>
    <mergeCell ref="B46:H46"/>
    <mergeCell ref="B48:H48"/>
    <mergeCell ref="B35:H35"/>
    <mergeCell ref="B37:H37"/>
    <mergeCell ref="B40:H40"/>
    <mergeCell ref="B41:H41"/>
    <mergeCell ref="B42:H42"/>
    <mergeCell ref="B22:H22"/>
    <mergeCell ref="B13:H13"/>
    <mergeCell ref="B16:H16"/>
    <mergeCell ref="B17:H17"/>
    <mergeCell ref="B18:H18"/>
    <mergeCell ref="B20:H20"/>
    <mergeCell ref="B21:H21"/>
    <mergeCell ref="B12:H12"/>
    <mergeCell ref="B2:H2"/>
    <mergeCell ref="B3:H3"/>
    <mergeCell ref="C6:E6"/>
    <mergeCell ref="F6:H6"/>
    <mergeCell ref="B11:H1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117"/>
  <sheetViews>
    <sheetView showGridLines="0" topLeftCell="A106" workbookViewId="0">
      <selection activeCell="F116" sqref="F116:H11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83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84</v>
      </c>
      <c r="C10" s="25">
        <v>548800</v>
      </c>
      <c r="D10" s="44">
        <v>0</v>
      </c>
      <c r="E10" s="26">
        <f>SUM(C10:D10)</f>
        <v>548800</v>
      </c>
      <c r="F10" s="27">
        <v>62602.5</v>
      </c>
      <c r="G10" s="25">
        <f>E10-F10</f>
        <v>486197.5</v>
      </c>
      <c r="H10" s="25">
        <f>F10/E10*100</f>
        <v>11.407161078717202</v>
      </c>
    </row>
    <row r="11" spans="2:9" ht="22.5" customHeight="1">
      <c r="B11" s="28" t="s">
        <v>85</v>
      </c>
      <c r="C11" s="29"/>
      <c r="D11" s="48"/>
      <c r="E11" s="47"/>
      <c r="F11" s="75"/>
      <c r="G11" s="29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s="39" customFormat="1" ht="22.5" customHeight="1">
      <c r="B13" s="81"/>
      <c r="C13" s="82"/>
      <c r="D13" s="82"/>
      <c r="E13" s="82"/>
      <c r="F13" s="82"/>
      <c r="G13" s="82"/>
      <c r="H13" s="83"/>
    </row>
    <row r="14" spans="2:9" s="39" customFormat="1" ht="22.5" customHeight="1">
      <c r="B14" s="84"/>
      <c r="C14" s="85"/>
      <c r="D14" s="85"/>
      <c r="E14" s="85"/>
      <c r="F14" s="85"/>
      <c r="G14" s="85"/>
      <c r="H14" s="86"/>
    </row>
    <row r="15" spans="2:9" ht="22.5" customHeight="1">
      <c r="B15" s="24" t="s">
        <v>86</v>
      </c>
      <c r="C15" s="25">
        <v>100000</v>
      </c>
      <c r="D15" s="48">
        <v>0</v>
      </c>
      <c r="E15" s="26">
        <f>SUM(C15:D15)</f>
        <v>100000</v>
      </c>
      <c r="F15" s="27">
        <v>38900</v>
      </c>
      <c r="G15" s="29">
        <f>E15-F15</f>
        <v>61100</v>
      </c>
      <c r="H15" s="25">
        <f>F15/E15*100</f>
        <v>38.9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4" t="s">
        <v>87</v>
      </c>
      <c r="C19" s="25">
        <v>200000</v>
      </c>
      <c r="D19" s="44">
        <v>-111500</v>
      </c>
      <c r="E19" s="26">
        <f>SUM(C19:D19)</f>
        <v>88500</v>
      </c>
      <c r="F19" s="27">
        <v>0</v>
      </c>
      <c r="G19" s="25">
        <f>E19-F19</f>
        <v>88500</v>
      </c>
      <c r="H19" s="25">
        <f>F19/E19*100</f>
        <v>0</v>
      </c>
    </row>
    <row r="20" spans="2:8" ht="22.5" customHeight="1">
      <c r="B20" s="28" t="s">
        <v>88</v>
      </c>
      <c r="C20" s="29"/>
      <c r="D20" s="48"/>
      <c r="E20" s="47"/>
      <c r="F20" s="75"/>
      <c r="G20" s="29"/>
      <c r="H20" s="43"/>
    </row>
    <row r="21" spans="2:8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8" s="39" customFormat="1" ht="22.5" customHeight="1">
      <c r="B22" s="81"/>
      <c r="C22" s="82"/>
      <c r="D22" s="82"/>
      <c r="E22" s="82"/>
      <c r="F22" s="82"/>
      <c r="G22" s="82"/>
      <c r="H22" s="83"/>
    </row>
    <row r="23" spans="2:8" s="39" customFormat="1" ht="22.5" customHeight="1">
      <c r="B23" s="84"/>
      <c r="C23" s="85"/>
      <c r="D23" s="85"/>
      <c r="E23" s="85"/>
      <c r="F23" s="85"/>
      <c r="G23" s="85"/>
      <c r="H23" s="86"/>
    </row>
    <row r="24" spans="2:8" s="39" customFormat="1" ht="22.5" customHeight="1">
      <c r="B24" s="78"/>
      <c r="C24" s="78"/>
      <c r="D24" s="78"/>
      <c r="E24" s="78"/>
      <c r="F24" s="78"/>
      <c r="G24" s="78"/>
      <c r="H24" s="78"/>
    </row>
    <row r="25" spans="2:8" s="39" customFormat="1" ht="22.5" customHeight="1">
      <c r="B25" s="53"/>
      <c r="C25" s="53"/>
      <c r="D25" s="53"/>
      <c r="E25" s="53"/>
      <c r="F25" s="53"/>
      <c r="G25" s="53"/>
      <c r="H25" s="53"/>
    </row>
    <row r="26" spans="2:8" s="39" customFormat="1" ht="22.5" customHeight="1">
      <c r="B26" s="53"/>
      <c r="C26" s="53"/>
      <c r="D26" s="53"/>
      <c r="E26" s="53"/>
      <c r="F26" s="53"/>
      <c r="G26" s="53"/>
      <c r="H26" s="53"/>
    </row>
    <row r="27" spans="2:8" s="39" customFormat="1" ht="22.5" customHeight="1">
      <c r="B27" s="53"/>
      <c r="C27" s="53"/>
      <c r="D27" s="53"/>
      <c r="E27" s="53"/>
      <c r="F27" s="53"/>
      <c r="G27" s="53"/>
      <c r="H27" s="53"/>
    </row>
    <row r="28" spans="2:8" ht="22.5" customHeight="1">
      <c r="B28" s="24" t="s">
        <v>89</v>
      </c>
      <c r="C28" s="25">
        <v>90000</v>
      </c>
      <c r="D28" s="44">
        <v>-30000</v>
      </c>
      <c r="E28" s="26">
        <f>SUM(C28:D28)</f>
        <v>60000</v>
      </c>
      <c r="F28" s="27">
        <v>0</v>
      </c>
      <c r="G28" s="25">
        <f>E28-F28</f>
        <v>60000</v>
      </c>
      <c r="H28" s="25">
        <f>F28/E28*100</f>
        <v>0</v>
      </c>
    </row>
    <row r="29" spans="2:8" ht="22.5" customHeight="1">
      <c r="B29" s="28" t="s">
        <v>90</v>
      </c>
      <c r="C29" s="29"/>
      <c r="D29" s="48"/>
      <c r="E29" s="47"/>
      <c r="F29" s="75"/>
      <c r="G29" s="29"/>
      <c r="H29" s="43"/>
    </row>
    <row r="30" spans="2:8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8" s="39" customFormat="1" ht="22.5" customHeight="1">
      <c r="B31" s="81"/>
      <c r="C31" s="82"/>
      <c r="D31" s="82"/>
      <c r="E31" s="82"/>
      <c r="F31" s="82"/>
      <c r="G31" s="82"/>
      <c r="H31" s="83"/>
    </row>
    <row r="32" spans="2:8" s="39" customFormat="1" ht="22.5" customHeight="1">
      <c r="B32" s="84"/>
      <c r="C32" s="85"/>
      <c r="D32" s="85"/>
      <c r="E32" s="85"/>
      <c r="F32" s="85"/>
      <c r="G32" s="85"/>
      <c r="H32" s="86"/>
    </row>
    <row r="33" spans="2:8" ht="22.5" customHeight="1">
      <c r="B33" s="24" t="s">
        <v>89</v>
      </c>
      <c r="C33" s="25">
        <v>60000</v>
      </c>
      <c r="D33" s="44">
        <v>0</v>
      </c>
      <c r="E33" s="26">
        <f>SUM(C33:D33)</f>
        <v>60000</v>
      </c>
      <c r="F33" s="27">
        <v>0</v>
      </c>
      <c r="G33" s="25">
        <f>E33-F33</f>
        <v>60000</v>
      </c>
      <c r="H33" s="25">
        <f>F33/E33*100</f>
        <v>0</v>
      </c>
    </row>
    <row r="34" spans="2:8" ht="22.5" customHeight="1">
      <c r="B34" s="28" t="s">
        <v>91</v>
      </c>
      <c r="C34" s="29"/>
      <c r="D34" s="48"/>
      <c r="E34" s="47"/>
      <c r="F34" s="75"/>
      <c r="G34" s="29"/>
      <c r="H34" s="43"/>
    </row>
    <row r="35" spans="2:8" ht="22.5" customHeight="1">
      <c r="B35" s="87" t="s">
        <v>14</v>
      </c>
      <c r="C35" s="88"/>
      <c r="D35" s="88"/>
      <c r="E35" s="88"/>
      <c r="F35" s="88"/>
      <c r="G35" s="88"/>
      <c r="H35" s="89"/>
    </row>
    <row r="36" spans="2:8" s="39" customFormat="1" ht="22.5" customHeight="1">
      <c r="B36" s="81"/>
      <c r="C36" s="82"/>
      <c r="D36" s="82"/>
      <c r="E36" s="82"/>
      <c r="F36" s="82"/>
      <c r="G36" s="82"/>
      <c r="H36" s="83"/>
    </row>
    <row r="37" spans="2:8" s="39" customFormat="1" ht="22.5" customHeight="1">
      <c r="B37" s="84"/>
      <c r="C37" s="85"/>
      <c r="D37" s="85"/>
      <c r="E37" s="85"/>
      <c r="F37" s="85"/>
      <c r="G37" s="85"/>
      <c r="H37" s="86"/>
    </row>
    <row r="38" spans="2:8" ht="22.5" customHeight="1">
      <c r="B38" s="24" t="s">
        <v>92</v>
      </c>
      <c r="C38" s="25">
        <v>240000</v>
      </c>
      <c r="D38" s="44">
        <v>0</v>
      </c>
      <c r="E38" s="26">
        <f>SUM(C38:D38)</f>
        <v>240000</v>
      </c>
      <c r="F38" s="27">
        <v>0</v>
      </c>
      <c r="G38" s="25">
        <f>E38-F38</f>
        <v>240000</v>
      </c>
      <c r="H38" s="25">
        <f>F38/E38*100</f>
        <v>0</v>
      </c>
    </row>
    <row r="39" spans="2:8" ht="22.5" customHeight="1">
      <c r="B39" s="87" t="s">
        <v>14</v>
      </c>
      <c r="C39" s="88"/>
      <c r="D39" s="88"/>
      <c r="E39" s="88"/>
      <c r="F39" s="88"/>
      <c r="G39" s="88"/>
      <c r="H39" s="89"/>
    </row>
    <row r="40" spans="2:8" s="39" customFormat="1" ht="22.5" customHeight="1">
      <c r="B40" s="81"/>
      <c r="C40" s="82"/>
      <c r="D40" s="82"/>
      <c r="E40" s="82"/>
      <c r="F40" s="82"/>
      <c r="G40" s="82"/>
      <c r="H40" s="83"/>
    </row>
    <row r="41" spans="2:8" s="39" customFormat="1" ht="22.5" customHeight="1">
      <c r="B41" s="84"/>
      <c r="C41" s="85"/>
      <c r="D41" s="85"/>
      <c r="E41" s="85"/>
      <c r="F41" s="85"/>
      <c r="G41" s="85"/>
      <c r="H41" s="86"/>
    </row>
    <row r="42" spans="2:8" ht="22.5" customHeight="1">
      <c r="B42" s="24" t="s">
        <v>93</v>
      </c>
      <c r="C42" s="25">
        <v>150000</v>
      </c>
      <c r="D42" s="44">
        <v>0</v>
      </c>
      <c r="E42" s="26">
        <f>SUM(C42:D42)</f>
        <v>150000</v>
      </c>
      <c r="F42" s="27">
        <v>0</v>
      </c>
      <c r="G42" s="25">
        <f>E42-F42</f>
        <v>150000</v>
      </c>
      <c r="H42" s="25">
        <f>F42/E42*100</f>
        <v>0</v>
      </c>
    </row>
    <row r="43" spans="2:8" ht="22.5" customHeight="1">
      <c r="B43" s="87" t="s">
        <v>14</v>
      </c>
      <c r="C43" s="88"/>
      <c r="D43" s="88"/>
      <c r="E43" s="88"/>
      <c r="F43" s="88"/>
      <c r="G43" s="88"/>
      <c r="H43" s="89"/>
    </row>
    <row r="44" spans="2:8" s="39" customFormat="1" ht="22.5" customHeight="1">
      <c r="B44" s="81"/>
      <c r="C44" s="82"/>
      <c r="D44" s="82"/>
      <c r="E44" s="82"/>
      <c r="F44" s="82"/>
      <c r="G44" s="82"/>
      <c r="H44" s="83"/>
    </row>
    <row r="45" spans="2:8" s="39" customFormat="1" ht="22.5" customHeight="1">
      <c r="B45" s="84"/>
      <c r="C45" s="85"/>
      <c r="D45" s="85"/>
      <c r="E45" s="85"/>
      <c r="F45" s="85"/>
      <c r="G45" s="85"/>
      <c r="H45" s="86"/>
    </row>
    <row r="46" spans="2:8" ht="22.5" customHeight="1">
      <c r="B46" s="24" t="s">
        <v>94</v>
      </c>
      <c r="C46" s="25">
        <v>100000</v>
      </c>
      <c r="D46" s="44">
        <v>0</v>
      </c>
      <c r="E46" s="26">
        <f>SUM(C46:D46)</f>
        <v>100000</v>
      </c>
      <c r="F46" s="27">
        <v>0</v>
      </c>
      <c r="G46" s="25">
        <f>E46-F46</f>
        <v>100000</v>
      </c>
      <c r="H46" s="25">
        <f>F46/E46*100</f>
        <v>0</v>
      </c>
    </row>
    <row r="47" spans="2:8" ht="22.5" customHeight="1">
      <c r="B47" s="87" t="s">
        <v>14</v>
      </c>
      <c r="C47" s="88"/>
      <c r="D47" s="88"/>
      <c r="E47" s="88"/>
      <c r="F47" s="88"/>
      <c r="G47" s="88"/>
      <c r="H47" s="89"/>
    </row>
    <row r="48" spans="2:8" s="39" customFormat="1" ht="22.5" customHeight="1">
      <c r="B48" s="81"/>
      <c r="C48" s="82"/>
      <c r="D48" s="82"/>
      <c r="E48" s="82"/>
      <c r="F48" s="82"/>
      <c r="G48" s="82"/>
      <c r="H48" s="83"/>
    </row>
    <row r="49" spans="2:8" s="39" customFormat="1" ht="22.5" customHeight="1">
      <c r="B49" s="84"/>
      <c r="C49" s="85"/>
      <c r="D49" s="85"/>
      <c r="E49" s="85"/>
      <c r="F49" s="85"/>
      <c r="G49" s="85"/>
      <c r="H49" s="86"/>
    </row>
    <row r="50" spans="2:8" s="39" customFormat="1" ht="22.5" customHeight="1">
      <c r="B50" s="78"/>
      <c r="C50" s="78"/>
      <c r="D50" s="78"/>
      <c r="E50" s="78"/>
      <c r="F50" s="78"/>
      <c r="G50" s="78"/>
      <c r="H50" s="78"/>
    </row>
    <row r="51" spans="2:8" ht="22.5" customHeight="1">
      <c r="B51" s="24" t="s">
        <v>95</v>
      </c>
      <c r="C51" s="25">
        <v>100000</v>
      </c>
      <c r="D51" s="44">
        <v>0</v>
      </c>
      <c r="E51" s="26">
        <f>SUM(C51:D51)</f>
        <v>100000</v>
      </c>
      <c r="F51" s="27">
        <v>0</v>
      </c>
      <c r="G51" s="25">
        <f>E51-F51</f>
        <v>100000</v>
      </c>
      <c r="H51" s="25">
        <f>F51/E51*100</f>
        <v>0</v>
      </c>
    </row>
    <row r="52" spans="2:8" ht="22.5" customHeight="1">
      <c r="B52" s="87" t="s">
        <v>14</v>
      </c>
      <c r="C52" s="88"/>
      <c r="D52" s="88"/>
      <c r="E52" s="88"/>
      <c r="F52" s="88"/>
      <c r="G52" s="88"/>
      <c r="H52" s="89"/>
    </row>
    <row r="53" spans="2:8" s="39" customFormat="1" ht="22.5" customHeight="1">
      <c r="B53" s="81"/>
      <c r="C53" s="82"/>
      <c r="D53" s="82"/>
      <c r="E53" s="82"/>
      <c r="F53" s="82"/>
      <c r="G53" s="82"/>
      <c r="H53" s="83"/>
    </row>
    <row r="54" spans="2:8" s="39" customFormat="1" ht="22.5" customHeight="1">
      <c r="B54" s="84"/>
      <c r="C54" s="85"/>
      <c r="D54" s="85"/>
      <c r="E54" s="85"/>
      <c r="F54" s="85"/>
      <c r="G54" s="85"/>
      <c r="H54" s="86"/>
    </row>
    <row r="55" spans="2:8" ht="22.5" customHeight="1">
      <c r="B55" s="24" t="s">
        <v>96</v>
      </c>
      <c r="C55" s="25">
        <v>50000</v>
      </c>
      <c r="D55" s="44">
        <v>0</v>
      </c>
      <c r="E55" s="26">
        <f>SUM(C55:D55)</f>
        <v>50000</v>
      </c>
      <c r="F55" s="27">
        <v>0</v>
      </c>
      <c r="G55" s="25">
        <f>E55-F55</f>
        <v>50000</v>
      </c>
      <c r="H55" s="25">
        <f>F55/E55*100</f>
        <v>0</v>
      </c>
    </row>
    <row r="56" spans="2:8" ht="22.5" customHeight="1">
      <c r="B56" s="28" t="s">
        <v>97</v>
      </c>
      <c r="C56" s="29"/>
      <c r="D56" s="48"/>
      <c r="E56" s="47"/>
      <c r="F56" s="30"/>
      <c r="G56" s="29"/>
      <c r="H56" s="43"/>
    </row>
    <row r="57" spans="2:8" ht="22.5" customHeight="1">
      <c r="B57" s="87" t="s">
        <v>14</v>
      </c>
      <c r="C57" s="88"/>
      <c r="D57" s="88"/>
      <c r="E57" s="88"/>
      <c r="F57" s="88"/>
      <c r="G57" s="88"/>
      <c r="H57" s="89"/>
    </row>
    <row r="58" spans="2:8" s="39" customFormat="1" ht="22.5" customHeight="1">
      <c r="B58" s="81"/>
      <c r="C58" s="82"/>
      <c r="D58" s="82"/>
      <c r="E58" s="82"/>
      <c r="F58" s="82"/>
      <c r="G58" s="82"/>
      <c r="H58" s="83"/>
    </row>
    <row r="59" spans="2:8" s="39" customFormat="1" ht="22.5" customHeight="1">
      <c r="B59" s="84"/>
      <c r="C59" s="85"/>
      <c r="D59" s="85"/>
      <c r="E59" s="85"/>
      <c r="F59" s="85"/>
      <c r="G59" s="85"/>
      <c r="H59" s="86"/>
    </row>
    <row r="60" spans="2:8" ht="22.5" customHeight="1">
      <c r="B60" s="24" t="s">
        <v>98</v>
      </c>
      <c r="C60" s="25">
        <v>100000</v>
      </c>
      <c r="D60" s="44">
        <v>0</v>
      </c>
      <c r="E60" s="26">
        <f>SUM(C60:D60)</f>
        <v>100000</v>
      </c>
      <c r="F60" s="27">
        <v>0</v>
      </c>
      <c r="G60" s="25">
        <f>E60-F60</f>
        <v>100000</v>
      </c>
      <c r="H60" s="25">
        <f>F60/E60*100</f>
        <v>0</v>
      </c>
    </row>
    <row r="61" spans="2:8" ht="22.5" customHeight="1">
      <c r="B61" s="87" t="s">
        <v>14</v>
      </c>
      <c r="C61" s="88"/>
      <c r="D61" s="88"/>
      <c r="E61" s="88"/>
      <c r="F61" s="88"/>
      <c r="G61" s="88"/>
      <c r="H61" s="89"/>
    </row>
    <row r="62" spans="2:8" s="39" customFormat="1" ht="22.5" customHeight="1">
      <c r="B62" s="81"/>
      <c r="C62" s="82"/>
      <c r="D62" s="82"/>
      <c r="E62" s="82"/>
      <c r="F62" s="82"/>
      <c r="G62" s="82"/>
      <c r="H62" s="83"/>
    </row>
    <row r="63" spans="2:8" s="39" customFormat="1" ht="22.5" customHeight="1">
      <c r="B63" s="84"/>
      <c r="C63" s="85"/>
      <c r="D63" s="85"/>
      <c r="E63" s="85"/>
      <c r="F63" s="85"/>
      <c r="G63" s="85"/>
      <c r="H63" s="86"/>
    </row>
    <row r="64" spans="2:8" ht="22.5" customHeight="1">
      <c r="B64" s="24" t="s">
        <v>99</v>
      </c>
      <c r="C64" s="25">
        <v>400000</v>
      </c>
      <c r="D64" s="44">
        <v>0</v>
      </c>
      <c r="E64" s="26">
        <f>SUM(C64:D64)</f>
        <v>400000</v>
      </c>
      <c r="F64" s="27">
        <v>145570</v>
      </c>
      <c r="G64" s="25">
        <f>E64-F64</f>
        <v>254430</v>
      </c>
      <c r="H64" s="25">
        <f>F64/E64*100</f>
        <v>36.392499999999998</v>
      </c>
    </row>
    <row r="65" spans="2:9" ht="22.5" customHeight="1">
      <c r="B65" s="28" t="s">
        <v>83</v>
      </c>
      <c r="C65" s="29"/>
      <c r="D65" s="48"/>
      <c r="E65" s="47"/>
      <c r="F65" s="30"/>
      <c r="G65" s="29"/>
      <c r="H65" s="43"/>
    </row>
    <row r="66" spans="2:9" ht="22.5" customHeight="1">
      <c r="B66" s="87" t="s">
        <v>14</v>
      </c>
      <c r="C66" s="88"/>
      <c r="D66" s="88"/>
      <c r="E66" s="88"/>
      <c r="F66" s="88"/>
      <c r="G66" s="88"/>
      <c r="H66" s="89"/>
    </row>
    <row r="67" spans="2:9" s="39" customFormat="1" ht="22.5" customHeight="1">
      <c r="B67" s="81"/>
      <c r="C67" s="82"/>
      <c r="D67" s="82"/>
      <c r="E67" s="82"/>
      <c r="F67" s="82"/>
      <c r="G67" s="82"/>
      <c r="H67" s="83"/>
    </row>
    <row r="68" spans="2:9" s="39" customFormat="1" ht="22.5" customHeight="1">
      <c r="B68" s="84"/>
      <c r="C68" s="85"/>
      <c r="D68" s="85"/>
      <c r="E68" s="85"/>
      <c r="F68" s="85"/>
      <c r="G68" s="85"/>
      <c r="H68" s="86"/>
    </row>
    <row r="69" spans="2:9" s="23" customFormat="1" ht="22.5" customHeight="1">
      <c r="B69" s="18" t="s">
        <v>38</v>
      </c>
      <c r="C69" s="19"/>
      <c r="D69" s="19"/>
      <c r="E69" s="20"/>
      <c r="F69" s="21"/>
      <c r="G69" s="19"/>
      <c r="H69" s="19"/>
      <c r="I69" s="22"/>
    </row>
    <row r="70" spans="2:9" ht="22.5" customHeight="1">
      <c r="B70" s="24" t="s">
        <v>100</v>
      </c>
      <c r="C70" s="25">
        <v>69000</v>
      </c>
      <c r="D70" s="44">
        <v>0</v>
      </c>
      <c r="E70" s="26">
        <f>SUM(C70:D70)</f>
        <v>69000</v>
      </c>
      <c r="F70" s="27">
        <v>0</v>
      </c>
      <c r="G70" s="25">
        <f>E70-F70</f>
        <v>69000</v>
      </c>
      <c r="H70" s="25">
        <f>F70/E70*100</f>
        <v>0</v>
      </c>
    </row>
    <row r="71" spans="2:9" ht="22.5" customHeight="1">
      <c r="B71" s="87" t="s">
        <v>14</v>
      </c>
      <c r="C71" s="88"/>
      <c r="D71" s="88"/>
      <c r="E71" s="88"/>
      <c r="F71" s="88"/>
      <c r="G71" s="88"/>
      <c r="H71" s="89"/>
    </row>
    <row r="72" spans="2:9" s="39" customFormat="1" ht="22.5" customHeight="1">
      <c r="B72" s="81"/>
      <c r="C72" s="82"/>
      <c r="D72" s="82"/>
      <c r="E72" s="82"/>
      <c r="F72" s="82"/>
      <c r="G72" s="82"/>
      <c r="H72" s="83"/>
    </row>
    <row r="73" spans="2:9" s="39" customFormat="1" ht="22.5" customHeight="1">
      <c r="B73" s="84"/>
      <c r="C73" s="85"/>
      <c r="D73" s="85"/>
      <c r="E73" s="85"/>
      <c r="F73" s="85"/>
      <c r="G73" s="85"/>
      <c r="H73" s="86"/>
    </row>
    <row r="74" spans="2:9" ht="22.5" customHeight="1">
      <c r="B74" s="24" t="s">
        <v>101</v>
      </c>
      <c r="C74" s="25">
        <v>67500</v>
      </c>
      <c r="D74" s="44">
        <v>120000</v>
      </c>
      <c r="E74" s="26">
        <f>SUM(C74:D74)</f>
        <v>187500</v>
      </c>
      <c r="F74" s="27">
        <v>59890</v>
      </c>
      <c r="G74" s="25">
        <f>E74-F74</f>
        <v>127610</v>
      </c>
      <c r="H74" s="25">
        <f>F74/E74*100</f>
        <v>31.941333333333333</v>
      </c>
    </row>
    <row r="75" spans="2:9" ht="22.5" customHeight="1">
      <c r="B75" s="87" t="s">
        <v>14</v>
      </c>
      <c r="C75" s="88"/>
      <c r="D75" s="88"/>
      <c r="E75" s="88"/>
      <c r="F75" s="88"/>
      <c r="G75" s="88"/>
      <c r="H75" s="89"/>
    </row>
    <row r="76" spans="2:9" s="39" customFormat="1" ht="22.5" customHeight="1">
      <c r="B76" s="81"/>
      <c r="C76" s="82"/>
      <c r="D76" s="82"/>
      <c r="E76" s="82"/>
      <c r="F76" s="82"/>
      <c r="G76" s="82"/>
      <c r="H76" s="83"/>
    </row>
    <row r="77" spans="2:9" s="39" customFormat="1" ht="22.5" customHeight="1">
      <c r="B77" s="84"/>
      <c r="C77" s="85"/>
      <c r="D77" s="85"/>
      <c r="E77" s="85"/>
      <c r="F77" s="85"/>
      <c r="G77" s="85"/>
      <c r="H77" s="86"/>
    </row>
    <row r="78" spans="2:9" ht="22.5" customHeight="1">
      <c r="B78" s="24" t="s">
        <v>102</v>
      </c>
      <c r="C78" s="25">
        <v>69000</v>
      </c>
      <c r="D78" s="44">
        <v>0</v>
      </c>
      <c r="E78" s="26">
        <f>SUM(C78:D78)</f>
        <v>69000</v>
      </c>
      <c r="F78" s="27">
        <v>0</v>
      </c>
      <c r="G78" s="25">
        <f>E78-F78</f>
        <v>69000</v>
      </c>
      <c r="H78" s="25">
        <f>F78/E78*100</f>
        <v>0</v>
      </c>
    </row>
    <row r="79" spans="2:9" ht="22.5" customHeight="1">
      <c r="B79" s="87" t="s">
        <v>14</v>
      </c>
      <c r="C79" s="88"/>
      <c r="D79" s="88"/>
      <c r="E79" s="88"/>
      <c r="F79" s="88"/>
      <c r="G79" s="88"/>
      <c r="H79" s="89"/>
    </row>
    <row r="80" spans="2:9" s="39" customFormat="1" ht="22.5" customHeight="1">
      <c r="B80" s="81"/>
      <c r="C80" s="82"/>
      <c r="D80" s="82"/>
      <c r="E80" s="82"/>
      <c r="F80" s="82"/>
      <c r="G80" s="82"/>
      <c r="H80" s="83"/>
    </row>
    <row r="81" spans="2:8" s="39" customFormat="1" ht="22.5" customHeight="1">
      <c r="B81" s="84"/>
      <c r="C81" s="85"/>
      <c r="D81" s="85"/>
      <c r="E81" s="85"/>
      <c r="F81" s="85"/>
      <c r="G81" s="85"/>
      <c r="H81" s="86"/>
    </row>
    <row r="82" spans="2:8" ht="22.5" customHeight="1">
      <c r="B82" s="24" t="s">
        <v>103</v>
      </c>
      <c r="C82" s="25">
        <v>180000</v>
      </c>
      <c r="D82" s="44">
        <v>-75000</v>
      </c>
      <c r="E82" s="26">
        <f>SUM(C82:D82)</f>
        <v>105000</v>
      </c>
      <c r="F82" s="27">
        <v>0</v>
      </c>
      <c r="G82" s="25">
        <f>E82-F82</f>
        <v>105000</v>
      </c>
      <c r="H82" s="25">
        <f>F82/E82*100</f>
        <v>0</v>
      </c>
    </row>
    <row r="83" spans="2:8" ht="22.5" customHeight="1">
      <c r="B83" s="28" t="s">
        <v>90</v>
      </c>
      <c r="C83" s="29"/>
      <c r="D83" s="48"/>
      <c r="E83" s="47"/>
      <c r="F83" s="30"/>
      <c r="G83" s="29"/>
      <c r="H83" s="43"/>
    </row>
    <row r="84" spans="2:8" ht="22.5" customHeight="1">
      <c r="B84" s="87" t="s">
        <v>14</v>
      </c>
      <c r="C84" s="88"/>
      <c r="D84" s="88"/>
      <c r="E84" s="88"/>
      <c r="F84" s="88"/>
      <c r="G84" s="88"/>
      <c r="H84" s="89"/>
    </row>
    <row r="85" spans="2:8" s="39" customFormat="1" ht="22.5" customHeight="1">
      <c r="B85" s="81"/>
      <c r="C85" s="82"/>
      <c r="D85" s="82"/>
      <c r="E85" s="82"/>
      <c r="F85" s="82"/>
      <c r="G85" s="82"/>
      <c r="H85" s="83"/>
    </row>
    <row r="86" spans="2:8" s="39" customFormat="1" ht="22.5" customHeight="1">
      <c r="B86" s="84"/>
      <c r="C86" s="85"/>
      <c r="D86" s="85"/>
      <c r="E86" s="85"/>
      <c r="F86" s="85"/>
      <c r="G86" s="85"/>
      <c r="H86" s="86"/>
    </row>
    <row r="87" spans="2:8" ht="22.5" customHeight="1">
      <c r="B87" s="24" t="s">
        <v>103</v>
      </c>
      <c r="C87" s="25">
        <v>617900</v>
      </c>
      <c r="D87" s="44">
        <v>-226000</v>
      </c>
      <c r="E87" s="26">
        <f>SUM(C87:D87)</f>
        <v>391900</v>
      </c>
      <c r="F87" s="27">
        <v>113070</v>
      </c>
      <c r="G87" s="25">
        <f>E87-F87</f>
        <v>278830</v>
      </c>
      <c r="H87" s="25">
        <f>F87/E87*100</f>
        <v>28.851747894871139</v>
      </c>
    </row>
    <row r="88" spans="2:8" ht="22.5" customHeight="1">
      <c r="B88" s="28" t="s">
        <v>104</v>
      </c>
      <c r="C88" s="29"/>
      <c r="D88" s="48"/>
      <c r="E88" s="47"/>
      <c r="F88" s="30"/>
      <c r="G88" s="29"/>
      <c r="H88" s="43"/>
    </row>
    <row r="89" spans="2:8" ht="22.5" customHeight="1">
      <c r="B89" s="87" t="s">
        <v>14</v>
      </c>
      <c r="C89" s="88"/>
      <c r="D89" s="88"/>
      <c r="E89" s="88"/>
      <c r="F89" s="88"/>
      <c r="G89" s="88"/>
      <c r="H89" s="89"/>
    </row>
    <row r="90" spans="2:8" s="39" customFormat="1" ht="22.5" customHeight="1">
      <c r="B90" s="81"/>
      <c r="C90" s="82"/>
      <c r="D90" s="82"/>
      <c r="E90" s="82"/>
      <c r="F90" s="82"/>
      <c r="G90" s="82"/>
      <c r="H90" s="83"/>
    </row>
    <row r="91" spans="2:8" s="39" customFormat="1" ht="22.5" customHeight="1">
      <c r="B91" s="84"/>
      <c r="C91" s="85"/>
      <c r="D91" s="85"/>
      <c r="E91" s="85"/>
      <c r="F91" s="85"/>
      <c r="G91" s="85"/>
      <c r="H91" s="86"/>
    </row>
    <row r="92" spans="2:8" ht="22.5" customHeight="1">
      <c r="B92" s="24" t="s">
        <v>103</v>
      </c>
      <c r="C92" s="25">
        <v>120000</v>
      </c>
      <c r="D92" s="44">
        <v>-18555</v>
      </c>
      <c r="E92" s="26">
        <f>SUM(C92:D92)</f>
        <v>101445</v>
      </c>
      <c r="F92" s="27">
        <v>0</v>
      </c>
      <c r="G92" s="25">
        <f>E92-F92</f>
        <v>101445</v>
      </c>
      <c r="H92" s="25">
        <f>F92/E92*100</f>
        <v>0</v>
      </c>
    </row>
    <row r="93" spans="2:8" ht="22.5" customHeight="1">
      <c r="B93" s="28" t="s">
        <v>91</v>
      </c>
      <c r="C93" s="29"/>
      <c r="D93" s="48"/>
      <c r="E93" s="47"/>
      <c r="F93" s="30"/>
      <c r="G93" s="29"/>
      <c r="H93" s="43"/>
    </row>
    <row r="94" spans="2:8" ht="22.5" customHeight="1">
      <c r="B94" s="87" t="s">
        <v>14</v>
      </c>
      <c r="C94" s="88"/>
      <c r="D94" s="88"/>
      <c r="E94" s="88"/>
      <c r="F94" s="88"/>
      <c r="G94" s="88"/>
      <c r="H94" s="89"/>
    </row>
    <row r="95" spans="2:8" s="39" customFormat="1" ht="22.5" customHeight="1">
      <c r="B95" s="81"/>
      <c r="C95" s="82"/>
      <c r="D95" s="82"/>
      <c r="E95" s="82"/>
      <c r="F95" s="82"/>
      <c r="G95" s="82"/>
      <c r="H95" s="83"/>
    </row>
    <row r="96" spans="2:8" s="39" customFormat="1" ht="22.5" customHeight="1">
      <c r="B96" s="84"/>
      <c r="C96" s="85"/>
      <c r="D96" s="85"/>
      <c r="E96" s="85"/>
      <c r="F96" s="85"/>
      <c r="G96" s="85"/>
      <c r="H96" s="86"/>
    </row>
    <row r="97" spans="2:8" ht="22.5" customHeight="1">
      <c r="B97" s="24" t="s">
        <v>105</v>
      </c>
      <c r="C97" s="25">
        <v>300000</v>
      </c>
      <c r="D97" s="44">
        <v>-49400</v>
      </c>
      <c r="E97" s="26">
        <f>SUM(C97:D97)</f>
        <v>250600</v>
      </c>
      <c r="F97" s="27">
        <v>0</v>
      </c>
      <c r="G97" s="25">
        <f>E97-F97</f>
        <v>250600</v>
      </c>
      <c r="H97" s="25">
        <f>F97/E97*100</f>
        <v>0</v>
      </c>
    </row>
    <row r="98" spans="2:8" ht="22.5" customHeight="1">
      <c r="B98" s="28" t="s">
        <v>106</v>
      </c>
      <c r="C98" s="29"/>
      <c r="D98" s="48"/>
      <c r="E98" s="47"/>
      <c r="F98" s="30"/>
      <c r="G98" s="29"/>
      <c r="H98" s="43"/>
    </row>
    <row r="99" spans="2:8" ht="22.5" customHeight="1">
      <c r="B99" s="87" t="s">
        <v>14</v>
      </c>
      <c r="C99" s="88"/>
      <c r="D99" s="88"/>
      <c r="E99" s="88"/>
      <c r="F99" s="88"/>
      <c r="G99" s="88"/>
      <c r="H99" s="89"/>
    </row>
    <row r="100" spans="2:8" s="39" customFormat="1" ht="22.5" customHeight="1">
      <c r="B100" s="81"/>
      <c r="C100" s="82"/>
      <c r="D100" s="82"/>
      <c r="E100" s="82"/>
      <c r="F100" s="82"/>
      <c r="G100" s="82"/>
      <c r="H100" s="83"/>
    </row>
    <row r="101" spans="2:8" s="39" customFormat="1" ht="22.5" customHeight="1">
      <c r="B101" s="84"/>
      <c r="C101" s="85"/>
      <c r="D101" s="85"/>
      <c r="E101" s="85"/>
      <c r="F101" s="85"/>
      <c r="G101" s="85"/>
      <c r="H101" s="86"/>
    </row>
    <row r="102" spans="2:8" ht="22.5" customHeight="1">
      <c r="B102" s="24" t="s">
        <v>107</v>
      </c>
      <c r="C102" s="25">
        <v>75000</v>
      </c>
      <c r="D102" s="44">
        <v>17000</v>
      </c>
      <c r="E102" s="26">
        <f>SUM(C102:D102)</f>
        <v>92000</v>
      </c>
      <c r="F102" s="27">
        <v>0</v>
      </c>
      <c r="G102" s="25">
        <f>E102-F102</f>
        <v>92000</v>
      </c>
      <c r="H102" s="25">
        <f>F102/E102*100</f>
        <v>0</v>
      </c>
    </row>
    <row r="103" spans="2:8" ht="22.5" customHeight="1">
      <c r="B103" s="87" t="s">
        <v>14</v>
      </c>
      <c r="C103" s="88"/>
      <c r="D103" s="88"/>
      <c r="E103" s="88"/>
      <c r="F103" s="88"/>
      <c r="G103" s="88"/>
      <c r="H103" s="89"/>
    </row>
    <row r="104" spans="2:8" s="39" customFormat="1" ht="22.5" customHeight="1">
      <c r="B104" s="81"/>
      <c r="C104" s="82"/>
      <c r="D104" s="82"/>
      <c r="E104" s="82"/>
      <c r="F104" s="82"/>
      <c r="G104" s="82"/>
      <c r="H104" s="83"/>
    </row>
    <row r="105" spans="2:8" s="39" customFormat="1" ht="22.5" customHeight="1">
      <c r="B105" s="84"/>
      <c r="C105" s="85"/>
      <c r="D105" s="85"/>
      <c r="E105" s="85"/>
      <c r="F105" s="85"/>
      <c r="G105" s="85"/>
      <c r="H105" s="86"/>
    </row>
    <row r="116" spans="6:8">
      <c r="F116" s="64" t="s">
        <v>52</v>
      </c>
      <c r="G116" s="94" t="s">
        <v>54</v>
      </c>
      <c r="H116" s="94"/>
    </row>
    <row r="117" spans="6:8">
      <c r="F117" s="64" t="s">
        <v>53</v>
      </c>
      <c r="G117" s="94" t="s">
        <v>54</v>
      </c>
      <c r="H117" s="94"/>
    </row>
  </sheetData>
  <mergeCells count="66">
    <mergeCell ref="B2:H2"/>
    <mergeCell ref="B3:H3"/>
    <mergeCell ref="C6:E6"/>
    <mergeCell ref="F6:H6"/>
    <mergeCell ref="B18:H18"/>
    <mergeCell ref="B12:H12"/>
    <mergeCell ref="B13:H13"/>
    <mergeCell ref="B14:H14"/>
    <mergeCell ref="B16:H16"/>
    <mergeCell ref="B17:H17"/>
    <mergeCell ref="B53:H53"/>
    <mergeCell ref="B48:H48"/>
    <mergeCell ref="B21:H21"/>
    <mergeCell ref="B22:H22"/>
    <mergeCell ref="B23:H23"/>
    <mergeCell ref="B31:H31"/>
    <mergeCell ref="B32:H32"/>
    <mergeCell ref="B36:H36"/>
    <mergeCell ref="B37:H37"/>
    <mergeCell ref="B40:H40"/>
    <mergeCell ref="B43:H43"/>
    <mergeCell ref="B39:H39"/>
    <mergeCell ref="B41:H41"/>
    <mergeCell ref="B30:H30"/>
    <mergeCell ref="B35:H35"/>
    <mergeCell ref="B44:H44"/>
    <mergeCell ref="B45:H45"/>
    <mergeCell ref="B47:H47"/>
    <mergeCell ref="B49:H49"/>
    <mergeCell ref="B52:H52"/>
    <mergeCell ref="B72:H72"/>
    <mergeCell ref="B54:H54"/>
    <mergeCell ref="B57:H57"/>
    <mergeCell ref="B58:H58"/>
    <mergeCell ref="B59:H59"/>
    <mergeCell ref="B61:H61"/>
    <mergeCell ref="B62:H62"/>
    <mergeCell ref="B63:H63"/>
    <mergeCell ref="B66:H66"/>
    <mergeCell ref="B67:H67"/>
    <mergeCell ref="B68:H68"/>
    <mergeCell ref="B71:H71"/>
    <mergeCell ref="B90:H90"/>
    <mergeCell ref="B73:H73"/>
    <mergeCell ref="B75:H75"/>
    <mergeCell ref="B76:H76"/>
    <mergeCell ref="B77:H77"/>
    <mergeCell ref="B79:H79"/>
    <mergeCell ref="B80:H80"/>
    <mergeCell ref="B81:H81"/>
    <mergeCell ref="B84:H84"/>
    <mergeCell ref="B85:H85"/>
    <mergeCell ref="B86:H86"/>
    <mergeCell ref="B89:H89"/>
    <mergeCell ref="G117:H117"/>
    <mergeCell ref="B91:H91"/>
    <mergeCell ref="B94:H94"/>
    <mergeCell ref="B95:H95"/>
    <mergeCell ref="B96:H96"/>
    <mergeCell ref="B99:H99"/>
    <mergeCell ref="B100:H100"/>
    <mergeCell ref="B101:H101"/>
    <mergeCell ref="B103:H103"/>
    <mergeCell ref="B104:H104"/>
    <mergeCell ref="B105:H105"/>
    <mergeCell ref="G116:H116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8"/>
  <sheetViews>
    <sheetView showGridLines="0" topLeftCell="A16" workbookViewId="0">
      <selection activeCell="F26" sqref="F26:H2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108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109</v>
      </c>
      <c r="C10" s="25">
        <v>62500</v>
      </c>
      <c r="D10" s="44">
        <v>0</v>
      </c>
      <c r="E10" s="26">
        <f>SUM(C10:D10)</f>
        <v>62500</v>
      </c>
      <c r="F10" s="27">
        <v>0</v>
      </c>
      <c r="G10" s="25">
        <f>E10-F10</f>
        <v>62500</v>
      </c>
      <c r="H10" s="25">
        <f>F10/E10*100</f>
        <v>0</v>
      </c>
    </row>
    <row r="11" spans="2:9" ht="22.5" customHeight="1">
      <c r="B11" s="28" t="s">
        <v>110</v>
      </c>
      <c r="C11" s="29"/>
      <c r="D11" s="48"/>
      <c r="E11" s="47"/>
      <c r="F11" s="75"/>
      <c r="G11" s="29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s="39" customFormat="1" ht="22.5" customHeight="1">
      <c r="B13" s="81"/>
      <c r="C13" s="82"/>
      <c r="D13" s="82"/>
      <c r="E13" s="82"/>
      <c r="F13" s="82"/>
      <c r="G13" s="82"/>
      <c r="H13" s="83"/>
    </row>
    <row r="14" spans="2:9" s="39" customFormat="1" ht="22.5" customHeight="1">
      <c r="B14" s="84"/>
      <c r="C14" s="85"/>
      <c r="D14" s="85"/>
      <c r="E14" s="85"/>
      <c r="F14" s="85"/>
      <c r="G14" s="85"/>
      <c r="H14" s="86"/>
    </row>
    <row r="15" spans="2:9" ht="22.5" customHeight="1">
      <c r="B15" s="24" t="s">
        <v>111</v>
      </c>
      <c r="C15" s="25">
        <v>500000</v>
      </c>
      <c r="D15" s="44">
        <v>-70000</v>
      </c>
      <c r="E15" s="26">
        <f>SUM(C15:D15)</f>
        <v>430000</v>
      </c>
      <c r="F15" s="27">
        <v>0</v>
      </c>
      <c r="G15" s="25">
        <f>E15-F15</f>
        <v>430000</v>
      </c>
      <c r="H15" s="25">
        <f>F15/E15*100</f>
        <v>0</v>
      </c>
    </row>
    <row r="16" spans="2:9" ht="22.5" customHeight="1">
      <c r="B16" s="28" t="s">
        <v>112</v>
      </c>
      <c r="C16" s="29"/>
      <c r="D16" s="48"/>
      <c r="E16" s="47"/>
      <c r="F16" s="75"/>
      <c r="G16" s="29"/>
      <c r="H16" s="43"/>
    </row>
    <row r="17" spans="2:8" ht="22.5" customHeight="1">
      <c r="B17" s="87" t="s">
        <v>14</v>
      </c>
      <c r="C17" s="88"/>
      <c r="D17" s="88"/>
      <c r="E17" s="88"/>
      <c r="F17" s="88"/>
      <c r="G17" s="88"/>
      <c r="H17" s="89"/>
    </row>
    <row r="18" spans="2:8" s="39" customFormat="1" ht="22.5" customHeight="1">
      <c r="B18" s="81"/>
      <c r="C18" s="82"/>
      <c r="D18" s="82"/>
      <c r="E18" s="82"/>
      <c r="F18" s="82"/>
      <c r="G18" s="82"/>
      <c r="H18" s="83"/>
    </row>
    <row r="19" spans="2:8" s="39" customFormat="1" ht="22.5" customHeight="1">
      <c r="B19" s="84"/>
      <c r="C19" s="85"/>
      <c r="D19" s="85"/>
      <c r="E19" s="85"/>
      <c r="F19" s="85"/>
      <c r="G19" s="85"/>
      <c r="H19" s="86"/>
    </row>
    <row r="20" spans="2:8" ht="22.5" customHeight="1">
      <c r="B20" s="24" t="s">
        <v>113</v>
      </c>
      <c r="C20" s="25">
        <v>110000</v>
      </c>
      <c r="D20" s="44">
        <v>0</v>
      </c>
      <c r="E20" s="26">
        <f>SUM(C20:D20)</f>
        <v>110000</v>
      </c>
      <c r="F20" s="27">
        <v>0</v>
      </c>
      <c r="G20" s="25">
        <f>E20-F20</f>
        <v>110000</v>
      </c>
      <c r="H20" s="25">
        <f>F20/E20*100</f>
        <v>0</v>
      </c>
    </row>
    <row r="21" spans="2:8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8" s="39" customFormat="1" ht="22.5" customHeight="1">
      <c r="B22" s="81"/>
      <c r="C22" s="82"/>
      <c r="D22" s="82"/>
      <c r="E22" s="82"/>
      <c r="F22" s="82"/>
      <c r="G22" s="82"/>
      <c r="H22" s="83"/>
    </row>
    <row r="23" spans="2:8" s="39" customFormat="1" ht="22.5" customHeight="1">
      <c r="B23" s="84"/>
      <c r="C23" s="85"/>
      <c r="D23" s="85"/>
      <c r="E23" s="85"/>
      <c r="F23" s="85"/>
      <c r="G23" s="85"/>
      <c r="H23" s="86"/>
    </row>
    <row r="26" spans="2:8">
      <c r="F26" s="64" t="s">
        <v>52</v>
      </c>
      <c r="G26" s="94" t="s">
        <v>54</v>
      </c>
      <c r="H26" s="94"/>
    </row>
    <row r="27" spans="2:8">
      <c r="F27" s="64" t="s">
        <v>53</v>
      </c>
      <c r="G27" s="94" t="s">
        <v>54</v>
      </c>
      <c r="H27" s="94"/>
    </row>
    <row r="28" spans="2:8" ht="2.25" customHeight="1"/>
  </sheetData>
  <mergeCells count="15">
    <mergeCell ref="B19:H19"/>
    <mergeCell ref="B14:H14"/>
    <mergeCell ref="B17:H17"/>
    <mergeCell ref="B18:H18"/>
    <mergeCell ref="B2:H2"/>
    <mergeCell ref="B3:H3"/>
    <mergeCell ref="C6:E6"/>
    <mergeCell ref="F6:H6"/>
    <mergeCell ref="B12:H12"/>
    <mergeCell ref="B13:H13"/>
    <mergeCell ref="B21:H21"/>
    <mergeCell ref="B22:H22"/>
    <mergeCell ref="B23:H23"/>
    <mergeCell ref="G26:H26"/>
    <mergeCell ref="G27:H27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7"/>
  <sheetViews>
    <sheetView showGridLines="0" topLeftCell="A10" workbookViewId="0">
      <selection activeCell="F26" sqref="F26:H2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114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115</v>
      </c>
      <c r="C10" s="25">
        <v>300000</v>
      </c>
      <c r="D10" s="44">
        <v>0</v>
      </c>
      <c r="E10" s="26">
        <f>SUM(C10:D10)</f>
        <v>300000</v>
      </c>
      <c r="F10" s="27">
        <v>70000</v>
      </c>
      <c r="G10" s="25">
        <f>E10-F10</f>
        <v>230000</v>
      </c>
      <c r="H10" s="25">
        <f>F10/E10*100</f>
        <v>23.333333333333332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4" t="s">
        <v>116</v>
      </c>
      <c r="C14" s="25">
        <v>60000</v>
      </c>
      <c r="D14" s="44">
        <v>0</v>
      </c>
      <c r="E14" s="26">
        <f>SUM(C14:D14)</f>
        <v>60000</v>
      </c>
      <c r="F14" s="27">
        <v>0</v>
      </c>
      <c r="G14" s="25">
        <f>E14-F14</f>
        <v>60000</v>
      </c>
      <c r="H14" s="25">
        <f>F14/E14*100</f>
        <v>0</v>
      </c>
    </row>
    <row r="15" spans="2:9" ht="22.5" customHeight="1">
      <c r="B15" s="28" t="s">
        <v>117</v>
      </c>
      <c r="C15" s="29"/>
      <c r="D15" s="48"/>
      <c r="E15" s="47"/>
      <c r="F15" s="75"/>
      <c r="G15" s="29"/>
      <c r="H15" s="43"/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4" t="s">
        <v>118</v>
      </c>
      <c r="C19" s="25">
        <v>70000</v>
      </c>
      <c r="D19" s="44">
        <v>-16400</v>
      </c>
      <c r="E19" s="26">
        <f>SUM(C19:D19)</f>
        <v>53600</v>
      </c>
      <c r="F19" s="27">
        <v>0</v>
      </c>
      <c r="G19" s="25">
        <f>E19-F19</f>
        <v>53600</v>
      </c>
      <c r="H19" s="25">
        <f>F19/E19*100</f>
        <v>0</v>
      </c>
    </row>
    <row r="20" spans="2:8" ht="22.5" customHeight="1">
      <c r="B20" s="28" t="s">
        <v>119</v>
      </c>
      <c r="C20" s="25"/>
      <c r="D20" s="44"/>
      <c r="E20" s="26"/>
      <c r="F20" s="76"/>
      <c r="G20" s="25"/>
      <c r="H20" s="43"/>
    </row>
    <row r="21" spans="2:8" ht="22.5" customHeight="1">
      <c r="B21" s="28" t="s">
        <v>120</v>
      </c>
      <c r="C21" s="29"/>
      <c r="D21" s="48"/>
      <c r="E21" s="47"/>
      <c r="F21" s="75"/>
      <c r="G21" s="29"/>
      <c r="H21" s="43"/>
    </row>
    <row r="22" spans="2:8" ht="22.5" customHeight="1">
      <c r="B22" s="87" t="s">
        <v>14</v>
      </c>
      <c r="C22" s="88"/>
      <c r="D22" s="88"/>
      <c r="E22" s="88"/>
      <c r="F22" s="88"/>
      <c r="G22" s="88"/>
      <c r="H22" s="89"/>
    </row>
    <row r="23" spans="2:8" s="39" customFormat="1" ht="22.5" customHeight="1">
      <c r="B23" s="81"/>
      <c r="C23" s="82"/>
      <c r="D23" s="82"/>
      <c r="E23" s="82"/>
      <c r="F23" s="82"/>
      <c r="G23" s="82"/>
      <c r="H23" s="83"/>
    </row>
    <row r="24" spans="2:8" s="39" customFormat="1" ht="22.5" customHeight="1">
      <c r="B24" s="84"/>
      <c r="C24" s="85"/>
      <c r="D24" s="85"/>
      <c r="E24" s="85"/>
      <c r="F24" s="85"/>
      <c r="G24" s="85"/>
      <c r="H24" s="86"/>
    </row>
    <row r="26" spans="2:8">
      <c r="F26" s="64" t="s">
        <v>52</v>
      </c>
      <c r="G26" s="94" t="s">
        <v>54</v>
      </c>
      <c r="H26" s="94"/>
    </row>
    <row r="27" spans="2:8">
      <c r="F27" s="64" t="s">
        <v>53</v>
      </c>
      <c r="G27" s="94" t="s">
        <v>54</v>
      </c>
      <c r="H27" s="94"/>
    </row>
  </sheetData>
  <mergeCells count="15">
    <mergeCell ref="B13:H13"/>
    <mergeCell ref="B16:H16"/>
    <mergeCell ref="B17:H17"/>
    <mergeCell ref="B18:H18"/>
    <mergeCell ref="B2:H2"/>
    <mergeCell ref="B3:H3"/>
    <mergeCell ref="C6:E6"/>
    <mergeCell ref="F6:H6"/>
    <mergeCell ref="B11:H11"/>
    <mergeCell ref="B12:H12"/>
    <mergeCell ref="B23:H23"/>
    <mergeCell ref="B22:H22"/>
    <mergeCell ref="B24:H24"/>
    <mergeCell ref="G26:H26"/>
    <mergeCell ref="G27:H27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49"/>
  <sheetViews>
    <sheetView showGridLines="0" topLeftCell="A4" workbookViewId="0">
      <selection activeCell="F48" sqref="F48:H49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31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33</v>
      </c>
      <c r="C10" s="25">
        <v>0</v>
      </c>
      <c r="D10" s="48">
        <v>1680000</v>
      </c>
      <c r="E10" s="26">
        <f>SUM(C10:D10)</f>
        <v>1680000</v>
      </c>
      <c r="F10" s="27">
        <v>0</v>
      </c>
      <c r="G10" s="29">
        <f>E10-F10</f>
        <v>1680000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4" t="s">
        <v>32</v>
      </c>
      <c r="C14" s="25">
        <v>0</v>
      </c>
      <c r="D14" s="48">
        <v>180000</v>
      </c>
      <c r="E14" s="26">
        <f>SUM(C14:D14)</f>
        <v>180000</v>
      </c>
      <c r="F14" s="27">
        <v>0</v>
      </c>
      <c r="G14" s="29">
        <f>E14-F14</f>
        <v>180000</v>
      </c>
      <c r="H14" s="25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s="39" customFormat="1" ht="22.5" customHeight="1">
      <c r="B16" s="81"/>
      <c r="C16" s="82"/>
      <c r="D16" s="82"/>
      <c r="E16" s="82"/>
      <c r="F16" s="82"/>
      <c r="G16" s="82"/>
      <c r="H16" s="83"/>
    </row>
    <row r="17" spans="2:9" s="39" customFormat="1" ht="22.5" customHeight="1">
      <c r="B17" s="84"/>
      <c r="C17" s="85"/>
      <c r="D17" s="85"/>
      <c r="E17" s="85"/>
      <c r="F17" s="85"/>
      <c r="G17" s="85"/>
      <c r="H17" s="86"/>
    </row>
    <row r="18" spans="2:9">
      <c r="B18" s="31" t="s">
        <v>10</v>
      </c>
      <c r="C18" s="32"/>
      <c r="D18" s="32"/>
      <c r="E18" s="33"/>
      <c r="F18" s="33"/>
      <c r="G18" s="33"/>
      <c r="H18" s="34"/>
    </row>
    <row r="19" spans="2:9" s="23" customFormat="1" ht="22.5" customHeight="1">
      <c r="B19" s="18" t="s">
        <v>9</v>
      </c>
      <c r="C19" s="19"/>
      <c r="D19" s="19"/>
      <c r="E19" s="20"/>
      <c r="F19" s="21"/>
      <c r="G19" s="19"/>
      <c r="H19" s="19"/>
      <c r="I19" s="22"/>
    </row>
    <row r="20" spans="2:9" ht="22.5" customHeight="1">
      <c r="B20" s="24" t="s">
        <v>121</v>
      </c>
      <c r="C20" s="25">
        <v>100000</v>
      </c>
      <c r="D20" s="48">
        <v>0</v>
      </c>
      <c r="E20" s="26">
        <f>SUM(C20:D20)</f>
        <v>100000</v>
      </c>
      <c r="F20" s="27">
        <v>14960</v>
      </c>
      <c r="G20" s="29">
        <f>E20-F20</f>
        <v>85040</v>
      </c>
      <c r="H20" s="25">
        <f>F20/E20*100</f>
        <v>14.96</v>
      </c>
    </row>
    <row r="21" spans="2:9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9" ht="22.5" customHeight="1">
      <c r="B22" s="52"/>
      <c r="C22" s="53"/>
      <c r="D22" s="53"/>
      <c r="E22" s="53"/>
      <c r="F22" s="53"/>
      <c r="G22" s="53"/>
      <c r="H22" s="54"/>
    </row>
    <row r="23" spans="2:9" ht="22.5" customHeight="1">
      <c r="B23" s="95"/>
      <c r="C23" s="96"/>
      <c r="D23" s="96"/>
      <c r="E23" s="96"/>
      <c r="F23" s="96"/>
      <c r="G23" s="96"/>
      <c r="H23" s="97"/>
    </row>
    <row r="24" spans="2:9" ht="22.5" customHeight="1">
      <c r="B24" s="24" t="s">
        <v>122</v>
      </c>
      <c r="C24" s="25">
        <v>100000</v>
      </c>
      <c r="D24" s="48">
        <v>0</v>
      </c>
      <c r="E24" s="26">
        <f>SUM(C24:D24)</f>
        <v>100000</v>
      </c>
      <c r="F24" s="27">
        <v>34750</v>
      </c>
      <c r="G24" s="29">
        <f>E24-F24</f>
        <v>65250</v>
      </c>
      <c r="H24" s="25">
        <f>F24/E24*100</f>
        <v>34.75</v>
      </c>
    </row>
    <row r="25" spans="2:9" ht="22.5" customHeight="1">
      <c r="B25" s="87" t="s">
        <v>14</v>
      </c>
      <c r="C25" s="88"/>
      <c r="D25" s="88"/>
      <c r="E25" s="88"/>
      <c r="F25" s="88"/>
      <c r="G25" s="88"/>
      <c r="H25" s="89"/>
    </row>
    <row r="26" spans="2:9" s="39" customFormat="1" ht="22.5" customHeight="1">
      <c r="B26" s="81"/>
      <c r="C26" s="82"/>
      <c r="D26" s="82"/>
      <c r="E26" s="82"/>
      <c r="F26" s="82"/>
      <c r="G26" s="82"/>
      <c r="H26" s="83"/>
    </row>
    <row r="27" spans="2:9" s="39" customFormat="1" ht="22.5" customHeight="1">
      <c r="B27" s="84"/>
      <c r="C27" s="85"/>
      <c r="D27" s="85"/>
      <c r="E27" s="85"/>
      <c r="F27" s="85"/>
      <c r="G27" s="85"/>
      <c r="H27" s="86"/>
    </row>
    <row r="28" spans="2:9" ht="22.5" customHeight="1">
      <c r="B28" s="24" t="s">
        <v>123</v>
      </c>
      <c r="C28" s="25">
        <v>50000</v>
      </c>
      <c r="D28" s="48">
        <v>0</v>
      </c>
      <c r="E28" s="26">
        <f>SUM(C28:D28)</f>
        <v>50000</v>
      </c>
      <c r="F28" s="27">
        <v>0</v>
      </c>
      <c r="G28" s="29">
        <f>E28-F28</f>
        <v>50000</v>
      </c>
      <c r="H28" s="25">
        <f>F28/E28*100</f>
        <v>0</v>
      </c>
    </row>
    <row r="29" spans="2:9" ht="22.5" customHeight="1">
      <c r="B29" s="87" t="s">
        <v>14</v>
      </c>
      <c r="C29" s="88"/>
      <c r="D29" s="88"/>
      <c r="E29" s="88"/>
      <c r="F29" s="88"/>
      <c r="G29" s="88"/>
      <c r="H29" s="89"/>
    </row>
    <row r="30" spans="2:9" s="39" customFormat="1" ht="22.5" customHeight="1">
      <c r="B30" s="81"/>
      <c r="C30" s="82"/>
      <c r="D30" s="82"/>
      <c r="E30" s="82"/>
      <c r="F30" s="82"/>
      <c r="G30" s="82"/>
      <c r="H30" s="83"/>
    </row>
    <row r="31" spans="2:9" s="39" customFormat="1" ht="22.5" customHeight="1">
      <c r="B31" s="84"/>
      <c r="C31" s="85"/>
      <c r="D31" s="85"/>
      <c r="E31" s="85"/>
      <c r="F31" s="85"/>
      <c r="G31" s="85"/>
      <c r="H31" s="86"/>
    </row>
    <row r="32" spans="2:9" ht="22.5" customHeight="1">
      <c r="B32" s="24" t="s">
        <v>124</v>
      </c>
      <c r="C32" s="25">
        <v>231000</v>
      </c>
      <c r="D32" s="48">
        <v>-31500</v>
      </c>
      <c r="E32" s="26">
        <f>SUM(C32:D32)</f>
        <v>199500</v>
      </c>
      <c r="F32" s="27">
        <v>3072</v>
      </c>
      <c r="G32" s="29">
        <f>E32-F32</f>
        <v>196428</v>
      </c>
      <c r="H32" s="25">
        <f>F32/E32*100</f>
        <v>1.5398496240601502</v>
      </c>
    </row>
    <row r="33" spans="2:8" ht="22.5" customHeight="1">
      <c r="B33" s="87" t="s">
        <v>14</v>
      </c>
      <c r="C33" s="88"/>
      <c r="D33" s="88"/>
      <c r="E33" s="88"/>
      <c r="F33" s="88"/>
      <c r="G33" s="88"/>
      <c r="H33" s="89"/>
    </row>
    <row r="34" spans="2:8" s="39" customFormat="1" ht="22.5" customHeight="1">
      <c r="B34" s="81"/>
      <c r="C34" s="82"/>
      <c r="D34" s="82"/>
      <c r="E34" s="82"/>
      <c r="F34" s="82"/>
      <c r="G34" s="82"/>
      <c r="H34" s="83"/>
    </row>
    <row r="35" spans="2:8" s="39" customFormat="1" ht="22.5" customHeight="1">
      <c r="B35" s="84"/>
      <c r="C35" s="85"/>
      <c r="D35" s="85"/>
      <c r="E35" s="85"/>
      <c r="F35" s="85"/>
      <c r="G35" s="85"/>
      <c r="H35" s="86"/>
    </row>
    <row r="36" spans="2:8" ht="22.5" customHeight="1">
      <c r="B36" s="24" t="s">
        <v>125</v>
      </c>
      <c r="C36" s="25">
        <v>50000</v>
      </c>
      <c r="D36" s="48">
        <v>0</v>
      </c>
      <c r="E36" s="26">
        <f>SUM(C36:D36)</f>
        <v>50000</v>
      </c>
      <c r="F36" s="27">
        <v>14900</v>
      </c>
      <c r="G36" s="29">
        <f>E36-F36</f>
        <v>35100</v>
      </c>
      <c r="H36" s="25">
        <f>F36/E36*100</f>
        <v>29.799999999999997</v>
      </c>
    </row>
    <row r="37" spans="2:8" ht="22.5" customHeight="1">
      <c r="B37" s="87" t="s">
        <v>14</v>
      </c>
      <c r="C37" s="88"/>
      <c r="D37" s="88"/>
      <c r="E37" s="88"/>
      <c r="F37" s="88"/>
      <c r="G37" s="88"/>
      <c r="H37" s="89"/>
    </row>
    <row r="38" spans="2:8" s="39" customFormat="1" ht="22.5" customHeight="1">
      <c r="B38" s="81"/>
      <c r="C38" s="82"/>
      <c r="D38" s="82"/>
      <c r="E38" s="82"/>
      <c r="F38" s="82"/>
      <c r="G38" s="82"/>
      <c r="H38" s="83"/>
    </row>
    <row r="39" spans="2:8" s="39" customFormat="1" ht="22.5" customHeight="1">
      <c r="B39" s="84"/>
      <c r="C39" s="85"/>
      <c r="D39" s="85"/>
      <c r="E39" s="85"/>
      <c r="F39" s="85"/>
      <c r="G39" s="85"/>
      <c r="H39" s="86"/>
    </row>
    <row r="48" spans="2:8">
      <c r="F48" s="64" t="s">
        <v>52</v>
      </c>
      <c r="G48" s="94" t="s">
        <v>54</v>
      </c>
      <c r="H48" s="94"/>
    </row>
    <row r="49" spans="6:8">
      <c r="F49" s="64" t="s">
        <v>53</v>
      </c>
      <c r="G49" s="94" t="s">
        <v>54</v>
      </c>
      <c r="H49" s="94"/>
    </row>
  </sheetData>
  <mergeCells count="26">
    <mergeCell ref="B12:H12"/>
    <mergeCell ref="B2:H2"/>
    <mergeCell ref="B3:H3"/>
    <mergeCell ref="C6:E6"/>
    <mergeCell ref="F6:H6"/>
    <mergeCell ref="B11:H11"/>
    <mergeCell ref="B13:H13"/>
    <mergeCell ref="B21:H21"/>
    <mergeCell ref="B23:H23"/>
    <mergeCell ref="B15:H15"/>
    <mergeCell ref="B16:H16"/>
    <mergeCell ref="B17:H17"/>
    <mergeCell ref="B25:H25"/>
    <mergeCell ref="B26:H26"/>
    <mergeCell ref="B27:H27"/>
    <mergeCell ref="B29:H29"/>
    <mergeCell ref="B30:H30"/>
    <mergeCell ref="B38:H38"/>
    <mergeCell ref="B39:H39"/>
    <mergeCell ref="G48:H48"/>
    <mergeCell ref="G49:H49"/>
    <mergeCell ref="B31:H31"/>
    <mergeCell ref="B33:H33"/>
    <mergeCell ref="B34:H34"/>
    <mergeCell ref="B35:H35"/>
    <mergeCell ref="B37:H37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52"/>
  <sheetViews>
    <sheetView showGridLines="0" topLeftCell="A4" zoomScale="25" zoomScaleNormal="25" workbookViewId="0">
      <selection activeCell="F46" sqref="F46:H4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126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32</v>
      </c>
      <c r="C10" s="25">
        <v>6617000</v>
      </c>
      <c r="D10" s="44">
        <v>0</v>
      </c>
      <c r="E10" s="26">
        <f>SUM(C10:D10)</f>
        <v>6617000</v>
      </c>
      <c r="F10" s="27">
        <v>0</v>
      </c>
      <c r="G10" s="25">
        <f>E10-F10</f>
        <v>6617000</v>
      </c>
      <c r="H10" s="25">
        <f>F10/E10*100</f>
        <v>0</v>
      </c>
    </row>
    <row r="11" spans="2:9" ht="22.5" customHeight="1">
      <c r="B11" s="28" t="s">
        <v>127</v>
      </c>
      <c r="C11" s="25"/>
      <c r="D11" s="44"/>
      <c r="E11" s="26"/>
      <c r="F11" s="27"/>
      <c r="G11" s="25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ht="22.5" customHeight="1">
      <c r="B13" s="52"/>
      <c r="C13" s="53"/>
      <c r="D13" s="53"/>
      <c r="E13" s="53"/>
      <c r="F13" s="53"/>
      <c r="G13" s="53"/>
      <c r="H13" s="54"/>
    </row>
    <row r="14" spans="2:9" ht="22.5" customHeight="1">
      <c r="B14" s="95"/>
      <c r="C14" s="96"/>
      <c r="D14" s="96"/>
      <c r="E14" s="96"/>
      <c r="F14" s="96"/>
      <c r="G14" s="96"/>
      <c r="H14" s="97"/>
    </row>
    <row r="15" spans="2:9" ht="22.5" customHeight="1">
      <c r="B15" s="18" t="s">
        <v>9</v>
      </c>
      <c r="C15" s="19"/>
      <c r="D15" s="45"/>
      <c r="E15" s="20"/>
      <c r="F15" s="21"/>
      <c r="G15" s="19"/>
      <c r="H15" s="25"/>
    </row>
    <row r="16" spans="2:9" ht="22.5" customHeight="1">
      <c r="B16" s="24" t="s">
        <v>21</v>
      </c>
      <c r="C16" s="25">
        <v>100000</v>
      </c>
      <c r="D16" s="48">
        <v>0</v>
      </c>
      <c r="E16" s="26">
        <f>SUM(C16:D16)</f>
        <v>100000</v>
      </c>
      <c r="F16" s="27">
        <v>0</v>
      </c>
      <c r="G16" s="29">
        <f>E16-F16</f>
        <v>100000</v>
      </c>
      <c r="H16" s="25">
        <f>F16/E16*100</f>
        <v>0</v>
      </c>
    </row>
    <row r="17" spans="2:8" ht="22.5" customHeight="1">
      <c r="B17" s="87" t="s">
        <v>14</v>
      </c>
      <c r="C17" s="88"/>
      <c r="D17" s="88"/>
      <c r="E17" s="88"/>
      <c r="F17" s="88"/>
      <c r="G17" s="88"/>
      <c r="H17" s="89"/>
    </row>
    <row r="18" spans="2:8" s="39" customFormat="1" ht="22.5" customHeight="1">
      <c r="B18" s="81"/>
      <c r="C18" s="82"/>
      <c r="D18" s="82"/>
      <c r="E18" s="82"/>
      <c r="F18" s="82"/>
      <c r="G18" s="82"/>
      <c r="H18" s="83"/>
    </row>
    <row r="19" spans="2:8" s="39" customFormat="1" ht="22.5" customHeight="1">
      <c r="B19" s="84"/>
      <c r="C19" s="85"/>
      <c r="D19" s="85"/>
      <c r="E19" s="85"/>
      <c r="F19" s="85"/>
      <c r="G19" s="85"/>
      <c r="H19" s="86"/>
    </row>
    <row r="20" spans="2:8" ht="22.5" customHeight="1">
      <c r="B20" s="24" t="s">
        <v>128</v>
      </c>
      <c r="C20" s="25">
        <v>50000</v>
      </c>
      <c r="D20" s="48">
        <v>0</v>
      </c>
      <c r="E20" s="26">
        <f>SUM(C20:D20)</f>
        <v>50000</v>
      </c>
      <c r="F20" s="27">
        <v>0</v>
      </c>
      <c r="G20" s="29">
        <f>E20-F20</f>
        <v>50000</v>
      </c>
      <c r="H20" s="25">
        <f>F20/E20*100</f>
        <v>0</v>
      </c>
    </row>
    <row r="21" spans="2:8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8" s="39" customFormat="1" ht="22.5" customHeight="1">
      <c r="B22" s="81"/>
      <c r="C22" s="82"/>
      <c r="D22" s="82"/>
      <c r="E22" s="82"/>
      <c r="F22" s="82"/>
      <c r="G22" s="82"/>
      <c r="H22" s="83"/>
    </row>
    <row r="23" spans="2:8" s="39" customFormat="1" ht="22.5" customHeight="1">
      <c r="B23" s="84"/>
      <c r="C23" s="85"/>
      <c r="D23" s="85"/>
      <c r="E23" s="85"/>
      <c r="F23" s="85"/>
      <c r="G23" s="85"/>
      <c r="H23" s="86"/>
    </row>
    <row r="24" spans="2:8" s="39" customFormat="1" ht="22.5" customHeight="1">
      <c r="B24" s="78"/>
      <c r="C24" s="78"/>
      <c r="D24" s="78"/>
      <c r="E24" s="78"/>
      <c r="F24" s="78"/>
      <c r="G24" s="78"/>
      <c r="H24" s="78"/>
    </row>
    <row r="25" spans="2:8" s="39" customFormat="1" ht="22.5" customHeight="1">
      <c r="B25" s="53"/>
      <c r="C25" s="53"/>
      <c r="D25" s="53"/>
      <c r="E25" s="53"/>
      <c r="F25" s="53"/>
      <c r="G25" s="53"/>
      <c r="H25" s="53"/>
    </row>
    <row r="26" spans="2:8" s="39" customFormat="1" ht="22.5" customHeight="1">
      <c r="B26" s="53"/>
      <c r="C26" s="53"/>
      <c r="D26" s="53"/>
      <c r="E26" s="53"/>
      <c r="F26" s="53"/>
      <c r="G26" s="53"/>
      <c r="H26" s="53"/>
    </row>
    <row r="27" spans="2:8" s="39" customFormat="1" ht="22.5" customHeight="1">
      <c r="B27" s="53"/>
      <c r="C27" s="53"/>
      <c r="D27" s="53"/>
      <c r="E27" s="53"/>
      <c r="F27" s="53"/>
      <c r="G27" s="53"/>
      <c r="H27" s="53"/>
    </row>
    <row r="28" spans="2:8" ht="22.5" customHeight="1">
      <c r="B28" s="24" t="s">
        <v>129</v>
      </c>
      <c r="C28" s="25">
        <v>50000</v>
      </c>
      <c r="D28" s="44">
        <v>0</v>
      </c>
      <c r="E28" s="26">
        <f>SUM(C28:D28)</f>
        <v>50000</v>
      </c>
      <c r="F28" s="27">
        <v>0</v>
      </c>
      <c r="G28" s="25">
        <f>E28-F28</f>
        <v>50000</v>
      </c>
      <c r="H28" s="25">
        <f>F28/E28*100</f>
        <v>0</v>
      </c>
    </row>
    <row r="29" spans="2:8" ht="22.5" customHeight="1">
      <c r="B29" s="28" t="s">
        <v>130</v>
      </c>
      <c r="C29" s="29"/>
      <c r="D29" s="48"/>
      <c r="E29" s="47"/>
      <c r="F29" s="30"/>
      <c r="G29" s="29"/>
      <c r="H29" s="43"/>
    </row>
    <row r="30" spans="2:8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8" s="39" customFormat="1" ht="22.5" customHeight="1">
      <c r="B31" s="81"/>
      <c r="C31" s="82"/>
      <c r="D31" s="82"/>
      <c r="E31" s="82"/>
      <c r="F31" s="82"/>
      <c r="G31" s="82"/>
      <c r="H31" s="83"/>
    </row>
    <row r="32" spans="2:8" s="39" customFormat="1" ht="22.5" customHeight="1">
      <c r="B32" s="84"/>
      <c r="C32" s="85"/>
      <c r="D32" s="85"/>
      <c r="E32" s="85"/>
      <c r="F32" s="85"/>
      <c r="G32" s="85"/>
      <c r="H32" s="86"/>
    </row>
    <row r="46" spans="6:8">
      <c r="F46" s="64" t="s">
        <v>52</v>
      </c>
      <c r="G46" s="94" t="s">
        <v>54</v>
      </c>
      <c r="H46" s="94"/>
    </row>
    <row r="47" spans="6:8">
      <c r="F47" s="64" t="s">
        <v>53</v>
      </c>
      <c r="G47" s="94" t="s">
        <v>54</v>
      </c>
      <c r="H47" s="94"/>
    </row>
    <row r="51" spans="8:8">
      <c r="H51" s="2"/>
    </row>
    <row r="52" spans="8:8">
      <c r="H52" s="2"/>
    </row>
  </sheetData>
  <mergeCells count="17">
    <mergeCell ref="B23:H23"/>
    <mergeCell ref="B12:H12"/>
    <mergeCell ref="B14:H14"/>
    <mergeCell ref="B2:H2"/>
    <mergeCell ref="B3:H3"/>
    <mergeCell ref="C6:E6"/>
    <mergeCell ref="F6:H6"/>
    <mergeCell ref="B17:H17"/>
    <mergeCell ref="B18:H18"/>
    <mergeCell ref="B19:H19"/>
    <mergeCell ref="B21:H21"/>
    <mergeCell ref="B22:H22"/>
    <mergeCell ref="G46:H46"/>
    <mergeCell ref="G47:H47"/>
    <mergeCell ref="B30:H30"/>
    <mergeCell ref="B31:H31"/>
    <mergeCell ref="B32:H32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71"/>
  <sheetViews>
    <sheetView showGridLines="0" topLeftCell="A56" zoomScale="85" zoomScaleNormal="85" workbookViewId="0">
      <selection activeCell="F70" sqref="F70:H71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131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132</v>
      </c>
      <c r="C10" s="25">
        <v>500000</v>
      </c>
      <c r="D10" s="44">
        <v>0</v>
      </c>
      <c r="E10" s="26">
        <f>SUM(C10:D10)</f>
        <v>500000</v>
      </c>
      <c r="F10" s="27">
        <v>114100.45</v>
      </c>
      <c r="G10" s="25">
        <f>E10-F10</f>
        <v>385899.55</v>
      </c>
      <c r="H10" s="25">
        <f>F10/E10*100</f>
        <v>22.820089999999997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52"/>
      <c r="C12" s="53"/>
      <c r="D12" s="53"/>
      <c r="E12" s="53"/>
      <c r="F12" s="53"/>
      <c r="G12" s="53"/>
      <c r="H12" s="54"/>
    </row>
    <row r="13" spans="2:9" ht="22.5" customHeight="1">
      <c r="B13" s="95"/>
      <c r="C13" s="96"/>
      <c r="D13" s="96"/>
      <c r="E13" s="96"/>
      <c r="F13" s="96"/>
      <c r="G13" s="96"/>
      <c r="H13" s="97"/>
    </row>
    <row r="14" spans="2:9" ht="22.5" customHeight="1">
      <c r="B14" s="18" t="s">
        <v>46</v>
      </c>
      <c r="C14" s="19"/>
      <c r="D14" s="45"/>
      <c r="E14" s="20"/>
      <c r="F14" s="21"/>
      <c r="G14" s="19"/>
      <c r="H14" s="25"/>
    </row>
    <row r="15" spans="2:9" ht="22.5" customHeight="1">
      <c r="B15" s="24" t="s">
        <v>133</v>
      </c>
      <c r="C15" s="25">
        <v>50000</v>
      </c>
      <c r="D15" s="48">
        <v>0</v>
      </c>
      <c r="E15" s="26">
        <f>SUM(C15:D15)</f>
        <v>50000</v>
      </c>
      <c r="F15" s="27">
        <v>5930</v>
      </c>
      <c r="G15" s="29">
        <f>E15-F15</f>
        <v>44070</v>
      </c>
      <c r="H15" s="25">
        <f>F15/E15*100</f>
        <v>11.86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4" t="s">
        <v>134</v>
      </c>
      <c r="C19" s="25">
        <v>50000</v>
      </c>
      <c r="D19" s="48">
        <v>0</v>
      </c>
      <c r="E19" s="26">
        <f>SUM(C19:D19)</f>
        <v>50000</v>
      </c>
      <c r="F19" s="27">
        <v>2600</v>
      </c>
      <c r="G19" s="29">
        <f>E19-F19</f>
        <v>47400</v>
      </c>
      <c r="H19" s="25">
        <f>F19/E19*100</f>
        <v>5.2</v>
      </c>
    </row>
    <row r="20" spans="2:8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8" s="39" customFormat="1" ht="22.5" customHeight="1">
      <c r="B21" s="81"/>
      <c r="C21" s="82"/>
      <c r="D21" s="82"/>
      <c r="E21" s="82"/>
      <c r="F21" s="82"/>
      <c r="G21" s="82"/>
      <c r="H21" s="83"/>
    </row>
    <row r="22" spans="2:8" s="39" customFormat="1" ht="22.5" customHeight="1">
      <c r="B22" s="84"/>
      <c r="C22" s="85"/>
      <c r="D22" s="85"/>
      <c r="E22" s="85"/>
      <c r="F22" s="85"/>
      <c r="G22" s="85"/>
      <c r="H22" s="86"/>
    </row>
    <row r="23" spans="2:8" ht="22.5" customHeight="1">
      <c r="B23" s="24" t="s">
        <v>135</v>
      </c>
      <c r="C23" s="25">
        <v>200000</v>
      </c>
      <c r="D23" s="44">
        <v>0</v>
      </c>
      <c r="E23" s="26">
        <f>SUM(C23:D23)</f>
        <v>200000</v>
      </c>
      <c r="F23" s="27">
        <v>28180</v>
      </c>
      <c r="G23" s="25">
        <f>E23-F23</f>
        <v>171820</v>
      </c>
      <c r="H23" s="25">
        <f>F23/E23*100</f>
        <v>14.09</v>
      </c>
    </row>
    <row r="24" spans="2:8" ht="22.5" customHeight="1">
      <c r="B24" s="28" t="s">
        <v>136</v>
      </c>
      <c r="C24" s="29"/>
      <c r="D24" s="48"/>
      <c r="E24" s="47"/>
      <c r="F24" s="30"/>
      <c r="G24" s="29"/>
      <c r="H24" s="43"/>
    </row>
    <row r="25" spans="2:8" ht="22.5" customHeight="1">
      <c r="B25" s="87" t="s">
        <v>14</v>
      </c>
      <c r="C25" s="88"/>
      <c r="D25" s="88"/>
      <c r="E25" s="88"/>
      <c r="F25" s="88"/>
      <c r="G25" s="88"/>
      <c r="H25" s="89"/>
    </row>
    <row r="26" spans="2:8" s="39" customFormat="1" ht="22.5" customHeight="1">
      <c r="B26" s="81"/>
      <c r="C26" s="82"/>
      <c r="D26" s="82"/>
      <c r="E26" s="82"/>
      <c r="F26" s="82"/>
      <c r="G26" s="82"/>
      <c r="H26" s="83"/>
    </row>
    <row r="27" spans="2:8" s="39" customFormat="1" ht="22.5" customHeight="1">
      <c r="B27" s="84"/>
      <c r="C27" s="85"/>
      <c r="D27" s="85"/>
      <c r="E27" s="85"/>
      <c r="F27" s="85"/>
      <c r="G27" s="85"/>
      <c r="H27" s="86"/>
    </row>
    <row r="28" spans="2:8" ht="22.5" customHeight="1">
      <c r="B28" s="24" t="s">
        <v>137</v>
      </c>
      <c r="C28" s="25">
        <v>150000</v>
      </c>
      <c r="D28" s="44">
        <v>0</v>
      </c>
      <c r="E28" s="26">
        <f>SUM(C28:D28)</f>
        <v>150000</v>
      </c>
      <c r="F28" s="27">
        <v>3280</v>
      </c>
      <c r="G28" s="25">
        <f>E28-F28</f>
        <v>146720</v>
      </c>
      <c r="H28" s="25">
        <f>F28/E28*100</f>
        <v>2.1866666666666665</v>
      </c>
    </row>
    <row r="29" spans="2:8" ht="22.5" customHeight="1">
      <c r="B29" s="87" t="s">
        <v>14</v>
      </c>
      <c r="C29" s="88"/>
      <c r="D29" s="88"/>
      <c r="E29" s="88"/>
      <c r="F29" s="88"/>
      <c r="G29" s="88"/>
      <c r="H29" s="89"/>
    </row>
    <row r="30" spans="2:8" s="39" customFormat="1" ht="22.5" customHeight="1">
      <c r="B30" s="81"/>
      <c r="C30" s="82"/>
      <c r="D30" s="82"/>
      <c r="E30" s="82"/>
      <c r="F30" s="82"/>
      <c r="G30" s="82"/>
      <c r="H30" s="83"/>
    </row>
    <row r="31" spans="2:8" s="39" customFormat="1" ht="22.5" customHeight="1">
      <c r="B31" s="84"/>
      <c r="C31" s="85"/>
      <c r="D31" s="85"/>
      <c r="E31" s="85"/>
      <c r="F31" s="85"/>
      <c r="G31" s="85"/>
      <c r="H31" s="86"/>
    </row>
    <row r="32" spans="2:8" ht="22.5" customHeight="1">
      <c r="B32" s="24" t="s">
        <v>138</v>
      </c>
      <c r="C32" s="25">
        <v>300000</v>
      </c>
      <c r="D32" s="44">
        <v>0</v>
      </c>
      <c r="E32" s="26">
        <f>SUM(C32:D32)</f>
        <v>300000</v>
      </c>
      <c r="F32" s="27">
        <v>17125</v>
      </c>
      <c r="G32" s="25">
        <f>E32-F32</f>
        <v>282875</v>
      </c>
      <c r="H32" s="25">
        <f>F32/E32*100</f>
        <v>5.708333333333333</v>
      </c>
    </row>
    <row r="33" spans="2:8" ht="22.5" customHeight="1">
      <c r="B33" s="87" t="s">
        <v>14</v>
      </c>
      <c r="C33" s="88"/>
      <c r="D33" s="88"/>
      <c r="E33" s="88"/>
      <c r="F33" s="88"/>
      <c r="G33" s="88"/>
      <c r="H33" s="89"/>
    </row>
    <row r="34" spans="2:8" s="39" customFormat="1" ht="22.5" customHeight="1">
      <c r="B34" s="81"/>
      <c r="C34" s="82"/>
      <c r="D34" s="82"/>
      <c r="E34" s="82"/>
      <c r="F34" s="82"/>
      <c r="G34" s="82"/>
      <c r="H34" s="83"/>
    </row>
    <row r="35" spans="2:8" s="39" customFormat="1" ht="22.5" customHeight="1">
      <c r="B35" s="84"/>
      <c r="C35" s="85"/>
      <c r="D35" s="85"/>
      <c r="E35" s="85"/>
      <c r="F35" s="85"/>
      <c r="G35" s="85"/>
      <c r="H35" s="86"/>
    </row>
    <row r="36" spans="2:8" ht="22.5" customHeight="1">
      <c r="B36" s="24" t="s">
        <v>139</v>
      </c>
      <c r="C36" s="25">
        <v>200000</v>
      </c>
      <c r="D36" s="44">
        <v>0</v>
      </c>
      <c r="E36" s="26">
        <f>SUM(C36:D36)</f>
        <v>200000</v>
      </c>
      <c r="F36" s="27">
        <v>10000</v>
      </c>
      <c r="G36" s="25">
        <f>E36-F36</f>
        <v>190000</v>
      </c>
      <c r="H36" s="25">
        <f>F36/E36*100</f>
        <v>5</v>
      </c>
    </row>
    <row r="37" spans="2:8" ht="22.5" customHeight="1">
      <c r="B37" s="87" t="s">
        <v>14</v>
      </c>
      <c r="C37" s="88"/>
      <c r="D37" s="88"/>
      <c r="E37" s="88"/>
      <c r="F37" s="88"/>
      <c r="G37" s="88"/>
      <c r="H37" s="89"/>
    </row>
    <row r="38" spans="2:8" s="39" customFormat="1" ht="22.5" customHeight="1">
      <c r="B38" s="81"/>
      <c r="C38" s="82"/>
      <c r="D38" s="82"/>
      <c r="E38" s="82"/>
      <c r="F38" s="82"/>
      <c r="G38" s="82"/>
      <c r="H38" s="83"/>
    </row>
    <row r="39" spans="2:8" s="39" customFormat="1" ht="22.5" customHeight="1">
      <c r="B39" s="84"/>
      <c r="C39" s="85"/>
      <c r="D39" s="85"/>
      <c r="E39" s="85"/>
      <c r="F39" s="85"/>
      <c r="G39" s="85"/>
      <c r="H39" s="86"/>
    </row>
    <row r="40" spans="2:8" ht="22.5" customHeight="1">
      <c r="B40" s="24" t="s">
        <v>140</v>
      </c>
      <c r="C40" s="25">
        <v>200000</v>
      </c>
      <c r="D40" s="44">
        <v>0</v>
      </c>
      <c r="E40" s="26">
        <f>SUM(C40:D40)</f>
        <v>200000</v>
      </c>
      <c r="F40" s="27">
        <v>0</v>
      </c>
      <c r="G40" s="25">
        <f>E40-F40</f>
        <v>200000</v>
      </c>
      <c r="H40" s="25">
        <f>F40/E40*100</f>
        <v>0</v>
      </c>
    </row>
    <row r="41" spans="2:8" ht="22.5" customHeight="1">
      <c r="B41" s="87" t="s">
        <v>14</v>
      </c>
      <c r="C41" s="88"/>
      <c r="D41" s="88"/>
      <c r="E41" s="88"/>
      <c r="F41" s="88"/>
      <c r="G41" s="88"/>
      <c r="H41" s="89"/>
    </row>
    <row r="42" spans="2:8" s="39" customFormat="1" ht="22.5" customHeight="1">
      <c r="B42" s="81"/>
      <c r="C42" s="82"/>
      <c r="D42" s="82"/>
      <c r="E42" s="82"/>
      <c r="F42" s="82"/>
      <c r="G42" s="82"/>
      <c r="H42" s="83"/>
    </row>
    <row r="43" spans="2:8" s="39" customFormat="1" ht="22.5" customHeight="1">
      <c r="B43" s="84"/>
      <c r="C43" s="85"/>
      <c r="D43" s="85"/>
      <c r="E43" s="85"/>
      <c r="F43" s="85"/>
      <c r="G43" s="85"/>
      <c r="H43" s="86"/>
    </row>
    <row r="44" spans="2:8" ht="22.5" customHeight="1">
      <c r="B44" s="24" t="s">
        <v>141</v>
      </c>
      <c r="C44" s="25">
        <v>50000</v>
      </c>
      <c r="D44" s="44">
        <v>0</v>
      </c>
      <c r="E44" s="26">
        <f>SUM(C44:D44)</f>
        <v>50000</v>
      </c>
      <c r="F44" s="27">
        <v>12120</v>
      </c>
      <c r="G44" s="25">
        <f>E44-F44</f>
        <v>37880</v>
      </c>
      <c r="H44" s="25">
        <f>F44/E44*100</f>
        <v>24.240000000000002</v>
      </c>
    </row>
    <row r="45" spans="2:8" ht="22.5" customHeight="1">
      <c r="B45" s="87" t="s">
        <v>14</v>
      </c>
      <c r="C45" s="88"/>
      <c r="D45" s="88"/>
      <c r="E45" s="88"/>
      <c r="F45" s="88"/>
      <c r="G45" s="88"/>
      <c r="H45" s="89"/>
    </row>
    <row r="46" spans="2:8" s="39" customFormat="1" ht="22.5" customHeight="1">
      <c r="B46" s="81"/>
      <c r="C46" s="82"/>
      <c r="D46" s="82"/>
      <c r="E46" s="82"/>
      <c r="F46" s="82"/>
      <c r="G46" s="82"/>
      <c r="H46" s="83"/>
    </row>
    <row r="47" spans="2:8" s="39" customFormat="1" ht="22.5" customHeight="1">
      <c r="B47" s="84"/>
      <c r="C47" s="85"/>
      <c r="D47" s="85"/>
      <c r="E47" s="85"/>
      <c r="F47" s="85"/>
      <c r="G47" s="85"/>
      <c r="H47" s="86"/>
    </row>
    <row r="48" spans="2:8" s="79" customFormat="1" ht="22.5" customHeight="1">
      <c r="B48" s="53"/>
      <c r="C48" s="53"/>
      <c r="D48" s="53"/>
      <c r="E48" s="53"/>
      <c r="F48" s="53"/>
      <c r="G48" s="53"/>
      <c r="H48" s="53"/>
    </row>
    <row r="49" spans="2:8" s="79" customFormat="1" ht="22.5" customHeight="1">
      <c r="B49" s="53"/>
      <c r="C49" s="53"/>
      <c r="D49" s="53"/>
      <c r="E49" s="53"/>
      <c r="F49" s="53"/>
      <c r="G49" s="53"/>
      <c r="H49" s="53"/>
    </row>
    <row r="50" spans="2:8" s="79" customFormat="1" ht="22.5" customHeight="1">
      <c r="B50" s="53"/>
      <c r="C50" s="53"/>
      <c r="D50" s="53"/>
      <c r="E50" s="53"/>
      <c r="F50" s="53"/>
      <c r="G50" s="53"/>
      <c r="H50" s="53"/>
    </row>
    <row r="51" spans="2:8" ht="22.5" customHeight="1">
      <c r="B51" s="24" t="s">
        <v>142</v>
      </c>
      <c r="C51" s="25">
        <v>200000</v>
      </c>
      <c r="D51" s="44">
        <v>0</v>
      </c>
      <c r="E51" s="26">
        <f>SUM(C51:D51)</f>
        <v>200000</v>
      </c>
      <c r="F51" s="27">
        <v>0</v>
      </c>
      <c r="G51" s="25">
        <f>E51-F51</f>
        <v>200000</v>
      </c>
      <c r="H51" s="25">
        <f>F51/E51*100</f>
        <v>0</v>
      </c>
    </row>
    <row r="52" spans="2:8" ht="22.5" customHeight="1">
      <c r="B52" s="87" t="s">
        <v>14</v>
      </c>
      <c r="C52" s="88"/>
      <c r="D52" s="88"/>
      <c r="E52" s="88"/>
      <c r="F52" s="88"/>
      <c r="G52" s="88"/>
      <c r="H52" s="89"/>
    </row>
    <row r="53" spans="2:8" s="39" customFormat="1" ht="22.5" customHeight="1">
      <c r="B53" s="81"/>
      <c r="C53" s="82"/>
      <c r="D53" s="82"/>
      <c r="E53" s="82"/>
      <c r="F53" s="82"/>
      <c r="G53" s="82"/>
      <c r="H53" s="83"/>
    </row>
    <row r="54" spans="2:8" s="39" customFormat="1" ht="22.5" customHeight="1">
      <c r="B54" s="84"/>
      <c r="C54" s="85"/>
      <c r="D54" s="85"/>
      <c r="E54" s="85"/>
      <c r="F54" s="85"/>
      <c r="G54" s="85"/>
      <c r="H54" s="86"/>
    </row>
    <row r="70" spans="6:8">
      <c r="F70" s="64" t="s">
        <v>52</v>
      </c>
      <c r="G70" s="94" t="s">
        <v>54</v>
      </c>
      <c r="H70" s="94"/>
    </row>
    <row r="71" spans="6:8">
      <c r="F71" s="64" t="s">
        <v>53</v>
      </c>
      <c r="G71" s="94" t="s">
        <v>54</v>
      </c>
      <c r="H71" s="94"/>
    </row>
  </sheetData>
  <mergeCells count="35">
    <mergeCell ref="B13:H13"/>
    <mergeCell ref="B2:H2"/>
    <mergeCell ref="B3:H3"/>
    <mergeCell ref="C6:E6"/>
    <mergeCell ref="F6:H6"/>
    <mergeCell ref="B11:H11"/>
    <mergeCell ref="B31:H31"/>
    <mergeCell ref="B16:H16"/>
    <mergeCell ref="B17:H17"/>
    <mergeCell ref="B18:H18"/>
    <mergeCell ref="B20:H20"/>
    <mergeCell ref="B21:H21"/>
    <mergeCell ref="B22:H22"/>
    <mergeCell ref="B25:H25"/>
    <mergeCell ref="B26:H26"/>
    <mergeCell ref="B27:H27"/>
    <mergeCell ref="B29:H29"/>
    <mergeCell ref="B30:H30"/>
    <mergeCell ref="B47:H47"/>
    <mergeCell ref="B33:H33"/>
    <mergeCell ref="B34:H34"/>
    <mergeCell ref="B35:H35"/>
    <mergeCell ref="B37:H37"/>
    <mergeCell ref="B38:H38"/>
    <mergeCell ref="B39:H39"/>
    <mergeCell ref="B41:H41"/>
    <mergeCell ref="B42:H42"/>
    <mergeCell ref="B43:H43"/>
    <mergeCell ref="B45:H45"/>
    <mergeCell ref="B46:H46"/>
    <mergeCell ref="B52:H52"/>
    <mergeCell ref="B53:H53"/>
    <mergeCell ref="B54:H54"/>
    <mergeCell ref="G70:H70"/>
    <mergeCell ref="G71:H7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7"/>
  <sheetViews>
    <sheetView showGridLines="0" topLeftCell="A10" workbookViewId="0">
      <selection activeCell="F26" sqref="F26:H2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145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146</v>
      </c>
      <c r="C10" s="25">
        <v>285900</v>
      </c>
      <c r="D10" s="44">
        <v>0</v>
      </c>
      <c r="E10" s="26">
        <f>SUM(C10:D10)</f>
        <v>285900</v>
      </c>
      <c r="F10" s="27">
        <v>86350</v>
      </c>
      <c r="G10" s="25">
        <f>E10-F10</f>
        <v>199550</v>
      </c>
      <c r="H10" s="25">
        <f>F10/E10*100</f>
        <v>30.202868135711785</v>
      </c>
    </row>
    <row r="11" spans="2:9" ht="22.5" customHeight="1">
      <c r="B11" s="28" t="s">
        <v>147</v>
      </c>
      <c r="C11" s="29"/>
      <c r="D11" s="48"/>
      <c r="E11" s="47"/>
      <c r="F11" s="30"/>
      <c r="G11" s="29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ht="22.5" customHeight="1">
      <c r="B13" s="52"/>
      <c r="C13" s="53"/>
      <c r="D13" s="53"/>
      <c r="E13" s="53"/>
      <c r="F13" s="53"/>
      <c r="G13" s="53"/>
      <c r="H13" s="54"/>
    </row>
    <row r="14" spans="2:9" ht="22.5" customHeight="1">
      <c r="B14" s="95"/>
      <c r="C14" s="96"/>
      <c r="D14" s="96"/>
      <c r="E14" s="96"/>
      <c r="F14" s="96"/>
      <c r="G14" s="96"/>
      <c r="H14" s="97"/>
    </row>
    <row r="15" spans="2:9" ht="22.5" customHeight="1">
      <c r="B15" s="24" t="s">
        <v>148</v>
      </c>
      <c r="C15" s="25">
        <v>198900</v>
      </c>
      <c r="D15" s="44">
        <v>0</v>
      </c>
      <c r="E15" s="26">
        <f>SUM(C15:D15)</f>
        <v>198900</v>
      </c>
      <c r="F15" s="27">
        <v>0</v>
      </c>
      <c r="G15" s="25">
        <f>E15-F15</f>
        <v>198900</v>
      </c>
      <c r="H15" s="25">
        <f>F15/E15*100</f>
        <v>0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ht="22.5" customHeight="1">
      <c r="B17" s="52"/>
      <c r="C17" s="53"/>
      <c r="D17" s="53"/>
      <c r="E17" s="53"/>
      <c r="F17" s="53"/>
      <c r="G17" s="53"/>
      <c r="H17" s="54"/>
    </row>
    <row r="18" spans="2:8" ht="22.5" customHeight="1">
      <c r="B18" s="95"/>
      <c r="C18" s="96"/>
      <c r="D18" s="96"/>
      <c r="E18" s="96"/>
      <c r="F18" s="96"/>
      <c r="G18" s="96"/>
      <c r="H18" s="97"/>
    </row>
    <row r="26" spans="2:8">
      <c r="F26" s="64" t="s">
        <v>52</v>
      </c>
      <c r="G26" s="94" t="s">
        <v>54</v>
      </c>
      <c r="H26" s="94"/>
    </row>
    <row r="27" spans="2:8">
      <c r="F27" s="64" t="s">
        <v>53</v>
      </c>
      <c r="G27" s="94" t="s">
        <v>54</v>
      </c>
      <c r="H27" s="94"/>
    </row>
  </sheetData>
  <mergeCells count="10">
    <mergeCell ref="G26:H26"/>
    <mergeCell ref="G27:H27"/>
    <mergeCell ref="B16:H16"/>
    <mergeCell ref="B18:H18"/>
    <mergeCell ref="B2:H2"/>
    <mergeCell ref="B3:H3"/>
    <mergeCell ref="C6:E6"/>
    <mergeCell ref="F6:H6"/>
    <mergeCell ref="B12:H12"/>
    <mergeCell ref="B14:H14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6"/>
  <sheetViews>
    <sheetView showGridLines="0" topLeftCell="A13" workbookViewId="0">
      <selection activeCell="F25" sqref="F25:H26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143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144</v>
      </c>
      <c r="C10" s="25">
        <v>990000</v>
      </c>
      <c r="D10" s="44">
        <v>0</v>
      </c>
      <c r="E10" s="26">
        <f>SUM(C10:D10)</f>
        <v>990000</v>
      </c>
      <c r="F10" s="27">
        <v>0</v>
      </c>
      <c r="G10" s="25">
        <f>E10-F10</f>
        <v>990000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52"/>
      <c r="C12" s="53"/>
      <c r="D12" s="53"/>
      <c r="E12" s="53"/>
      <c r="F12" s="53"/>
      <c r="G12" s="53"/>
      <c r="H12" s="54"/>
    </row>
    <row r="13" spans="2:9" ht="22.5" customHeight="1">
      <c r="B13" s="95"/>
      <c r="C13" s="96"/>
      <c r="D13" s="96"/>
      <c r="E13" s="96"/>
      <c r="F13" s="96"/>
      <c r="G13" s="96"/>
      <c r="H13" s="97"/>
    </row>
    <row r="25" spans="6:8">
      <c r="F25" s="64" t="s">
        <v>52</v>
      </c>
      <c r="G25" s="94" t="s">
        <v>54</v>
      </c>
      <c r="H25" s="94"/>
    </row>
    <row r="26" spans="6:8">
      <c r="F26" s="64" t="s">
        <v>53</v>
      </c>
      <c r="G26" s="94" t="s">
        <v>54</v>
      </c>
      <c r="H26" s="94"/>
    </row>
  </sheetData>
  <mergeCells count="8">
    <mergeCell ref="B13:H13"/>
    <mergeCell ref="G25:H25"/>
    <mergeCell ref="G26:H26"/>
    <mergeCell ref="B2:H2"/>
    <mergeCell ref="B3:H3"/>
    <mergeCell ref="C6:E6"/>
    <mergeCell ref="F6:H6"/>
    <mergeCell ref="B11:H1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48"/>
  <sheetViews>
    <sheetView showGridLines="0" workbookViewId="0">
      <selection activeCell="F47" sqref="F47:H48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37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33</v>
      </c>
      <c r="C10" s="25">
        <v>0</v>
      </c>
      <c r="D10" s="25">
        <v>73720</v>
      </c>
      <c r="E10" s="26">
        <f>C10+D10</f>
        <v>73720</v>
      </c>
      <c r="F10" s="27">
        <v>0</v>
      </c>
      <c r="G10" s="25">
        <f>E10-F10</f>
        <v>73720</v>
      </c>
      <c r="H10" s="25"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98"/>
      <c r="C12" s="99"/>
      <c r="D12" s="99"/>
      <c r="E12" s="99"/>
      <c r="F12" s="99"/>
      <c r="G12" s="99"/>
      <c r="H12" s="100"/>
    </row>
    <row r="13" spans="2:9" s="23" customFormat="1" ht="22.5" customHeight="1">
      <c r="B13" s="95"/>
      <c r="C13" s="96"/>
      <c r="D13" s="96"/>
      <c r="E13" s="96"/>
      <c r="F13" s="96"/>
      <c r="G13" s="96"/>
      <c r="H13" s="97"/>
    </row>
    <row r="14" spans="2:9" ht="22.5" customHeight="1">
      <c r="B14" s="24" t="s">
        <v>32</v>
      </c>
      <c r="C14" s="25">
        <v>0</v>
      </c>
      <c r="D14" s="25">
        <v>8425000</v>
      </c>
      <c r="E14" s="26">
        <f>C14+D14</f>
        <v>8425000</v>
      </c>
      <c r="F14" s="27">
        <v>0</v>
      </c>
      <c r="G14" s="25">
        <f>E14-F14</f>
        <v>8425000</v>
      </c>
      <c r="H14" s="25"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ht="22.5" customHeight="1">
      <c r="B16" s="98"/>
      <c r="C16" s="99"/>
      <c r="D16" s="99"/>
      <c r="E16" s="99"/>
      <c r="F16" s="99"/>
      <c r="G16" s="99"/>
      <c r="H16" s="100"/>
    </row>
    <row r="17" spans="2:9" s="23" customFormat="1" ht="22.5" customHeight="1">
      <c r="B17" s="95"/>
      <c r="C17" s="96"/>
      <c r="D17" s="96"/>
      <c r="E17" s="96"/>
      <c r="F17" s="96"/>
      <c r="G17" s="96"/>
      <c r="H17" s="97"/>
    </row>
    <row r="18" spans="2:9" s="23" customFormat="1" ht="22.5" customHeight="1">
      <c r="B18" s="18" t="s">
        <v>38</v>
      </c>
      <c r="C18" s="19"/>
      <c r="D18" s="19"/>
      <c r="E18" s="20"/>
      <c r="F18" s="21"/>
      <c r="G18" s="19"/>
      <c r="H18" s="19"/>
      <c r="I18" s="22"/>
    </row>
    <row r="19" spans="2:9" ht="22.5" customHeight="1">
      <c r="B19" s="24" t="s">
        <v>39</v>
      </c>
      <c r="C19" s="25">
        <v>400000</v>
      </c>
      <c r="D19" s="25">
        <v>0</v>
      </c>
      <c r="E19" s="26">
        <f>C19+D19</f>
        <v>400000</v>
      </c>
      <c r="F19" s="27">
        <v>0</v>
      </c>
      <c r="G19" s="25">
        <f>E19-F19</f>
        <v>400000</v>
      </c>
      <c r="H19" s="25">
        <v>0</v>
      </c>
    </row>
    <row r="20" spans="2:9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9" ht="22.5" customHeight="1">
      <c r="B21" s="35"/>
      <c r="C21" s="36"/>
      <c r="D21" s="36"/>
      <c r="E21" s="36"/>
      <c r="F21" s="36"/>
      <c r="G21" s="36"/>
      <c r="H21" s="37"/>
    </row>
    <row r="22" spans="2:9" ht="22.5" customHeight="1">
      <c r="B22" s="95"/>
      <c r="C22" s="96"/>
      <c r="D22" s="96"/>
      <c r="E22" s="96"/>
      <c r="F22" s="96"/>
      <c r="G22" s="96"/>
      <c r="H22" s="97"/>
    </row>
    <row r="23" spans="2:9" s="23" customFormat="1" ht="22.5" customHeight="1">
      <c r="B23" s="50"/>
      <c r="C23" s="50"/>
      <c r="D23" s="50"/>
      <c r="E23" s="50"/>
      <c r="F23" s="50"/>
      <c r="G23" s="50"/>
      <c r="H23" s="50"/>
    </row>
    <row r="24" spans="2:9" s="23" customFormat="1" ht="22.5" customHeight="1">
      <c r="B24" s="50"/>
      <c r="C24" s="50"/>
      <c r="D24" s="50"/>
      <c r="E24" s="50"/>
      <c r="F24" s="50"/>
      <c r="G24" s="50"/>
      <c r="H24" s="50"/>
    </row>
    <row r="25" spans="2:9" s="23" customFormat="1" ht="22.5" customHeight="1">
      <c r="B25" s="50"/>
      <c r="C25" s="50"/>
      <c r="D25" s="50"/>
      <c r="E25" s="50"/>
      <c r="F25" s="50"/>
      <c r="G25" s="50"/>
      <c r="H25" s="50"/>
    </row>
    <row r="26" spans="2:9" s="23" customFormat="1" ht="22.5" customHeight="1">
      <c r="B26" s="50"/>
      <c r="C26" s="50"/>
      <c r="D26" s="50"/>
      <c r="E26" s="50"/>
      <c r="F26" s="50"/>
      <c r="G26" s="50"/>
      <c r="H26" s="50"/>
    </row>
    <row r="27" spans="2:9" s="23" customFormat="1" ht="22.5" customHeight="1">
      <c r="B27" s="50"/>
      <c r="C27" s="50"/>
      <c r="D27" s="50"/>
      <c r="E27" s="50"/>
      <c r="F27" s="50"/>
      <c r="G27" s="50"/>
      <c r="H27" s="50"/>
    </row>
    <row r="28" spans="2:9" ht="22.5" customHeight="1">
      <c r="B28" s="65" t="s">
        <v>40</v>
      </c>
      <c r="C28" s="19">
        <v>100000</v>
      </c>
      <c r="D28" s="19">
        <v>0</v>
      </c>
      <c r="E28" s="20">
        <f>C28+D28</f>
        <v>100000</v>
      </c>
      <c r="F28" s="21">
        <v>4620</v>
      </c>
      <c r="G28" s="19">
        <f>E28-F28</f>
        <v>95380</v>
      </c>
      <c r="H28" s="19">
        <f>F28/E28*100</f>
        <v>4.62</v>
      </c>
    </row>
    <row r="29" spans="2:9" ht="22.5" customHeight="1">
      <c r="B29" s="66" t="s">
        <v>41</v>
      </c>
      <c r="C29" s="29"/>
      <c r="D29" s="29"/>
      <c r="E29" s="67"/>
      <c r="F29" s="30"/>
      <c r="G29" s="29"/>
      <c r="H29" s="29"/>
    </row>
    <row r="30" spans="2:9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9" ht="22.5" customHeight="1">
      <c r="B31" s="35"/>
      <c r="C31" s="36"/>
      <c r="D31" s="36"/>
      <c r="E31" s="36"/>
      <c r="F31" s="36"/>
      <c r="G31" s="36"/>
      <c r="H31" s="37"/>
    </row>
    <row r="32" spans="2:9" ht="22.5" customHeight="1">
      <c r="B32" s="95"/>
      <c r="C32" s="96"/>
      <c r="D32" s="96"/>
      <c r="E32" s="96"/>
      <c r="F32" s="96"/>
      <c r="G32" s="96"/>
      <c r="H32" s="97"/>
    </row>
    <row r="47" spans="6:8">
      <c r="F47" s="64" t="s">
        <v>52</v>
      </c>
      <c r="G47" s="94" t="s">
        <v>54</v>
      </c>
      <c r="H47" s="94"/>
    </row>
    <row r="48" spans="6:8">
      <c r="F48" s="64" t="s">
        <v>53</v>
      </c>
      <c r="G48" s="94" t="s">
        <v>54</v>
      </c>
      <c r="H48" s="94"/>
    </row>
  </sheetData>
  <mergeCells count="16">
    <mergeCell ref="G48:H48"/>
    <mergeCell ref="B2:H2"/>
    <mergeCell ref="B3:H3"/>
    <mergeCell ref="C6:E6"/>
    <mergeCell ref="F6:H6"/>
    <mergeCell ref="G47:H47"/>
    <mergeCell ref="B30:H30"/>
    <mergeCell ref="B32:H32"/>
    <mergeCell ref="B20:H20"/>
    <mergeCell ref="B17:H17"/>
    <mergeCell ref="B22:H22"/>
    <mergeCell ref="B11:H11"/>
    <mergeCell ref="B13:H13"/>
    <mergeCell ref="B12:H12"/>
    <mergeCell ref="B15:H15"/>
    <mergeCell ref="B16:H16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5"/>
  <sheetViews>
    <sheetView showGridLines="0" workbookViewId="0">
      <selection activeCell="B15" sqref="B15:H15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180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149</v>
      </c>
      <c r="C10" s="25">
        <v>0</v>
      </c>
      <c r="D10" s="44">
        <v>1620400</v>
      </c>
      <c r="E10" s="26">
        <f>SUM(C10:D10)</f>
        <v>1620400</v>
      </c>
      <c r="F10" s="27">
        <v>19900</v>
      </c>
      <c r="G10" s="25">
        <f>E10-F10</f>
        <v>1600500</v>
      </c>
      <c r="H10" s="25">
        <f>F10/E10*100</f>
        <v>1.2280918291779808</v>
      </c>
    </row>
    <row r="11" spans="2:9" ht="22.5" customHeight="1">
      <c r="B11" s="28" t="s">
        <v>150</v>
      </c>
      <c r="C11" s="25"/>
      <c r="D11" s="44"/>
      <c r="E11" s="26"/>
      <c r="F11" s="27"/>
      <c r="G11" s="25"/>
      <c r="H11" s="43"/>
    </row>
    <row r="12" spans="2:9" ht="22.5" customHeight="1">
      <c r="B12" s="28" t="s">
        <v>151</v>
      </c>
      <c r="C12" s="29"/>
      <c r="D12" s="48"/>
      <c r="E12" s="47"/>
      <c r="F12" s="30"/>
      <c r="G12" s="29"/>
      <c r="H12" s="43"/>
    </row>
    <row r="13" spans="2:9" ht="22.5" customHeight="1">
      <c r="B13" s="87" t="s">
        <v>14</v>
      </c>
      <c r="C13" s="88"/>
      <c r="D13" s="88"/>
      <c r="E13" s="88"/>
      <c r="F13" s="88"/>
      <c r="G13" s="88"/>
      <c r="H13" s="89"/>
    </row>
    <row r="14" spans="2:9" ht="22.5" customHeight="1">
      <c r="B14" s="52"/>
      <c r="C14" s="53"/>
      <c r="D14" s="53"/>
      <c r="E14" s="53"/>
      <c r="F14" s="53"/>
      <c r="G14" s="53"/>
      <c r="H14" s="54"/>
    </row>
    <row r="15" spans="2:9" ht="22.5" customHeight="1">
      <c r="B15" s="95"/>
      <c r="C15" s="96"/>
      <c r="D15" s="96"/>
      <c r="E15" s="96"/>
      <c r="F15" s="96"/>
      <c r="G15" s="96"/>
      <c r="H15" s="97"/>
    </row>
    <row r="24" spans="6:8">
      <c r="F24" s="64" t="s">
        <v>52</v>
      </c>
      <c r="G24" s="94" t="s">
        <v>54</v>
      </c>
      <c r="H24" s="94"/>
    </row>
    <row r="25" spans="6:8">
      <c r="F25" s="64" t="s">
        <v>53</v>
      </c>
      <c r="G25" s="94" t="s">
        <v>54</v>
      </c>
      <c r="H25" s="94"/>
    </row>
  </sheetData>
  <mergeCells count="8">
    <mergeCell ref="B15:H15"/>
    <mergeCell ref="G24:H24"/>
    <mergeCell ref="G25:H25"/>
    <mergeCell ref="B2:H2"/>
    <mergeCell ref="B3:H3"/>
    <mergeCell ref="C6:E6"/>
    <mergeCell ref="F6:H6"/>
    <mergeCell ref="B13:H13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50"/>
  <sheetViews>
    <sheetView showGridLines="0" topLeftCell="A37" workbookViewId="0">
      <selection activeCell="F49" sqref="F49:H50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34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35</v>
      </c>
      <c r="C10" s="25">
        <v>0</v>
      </c>
      <c r="D10" s="44">
        <v>72600</v>
      </c>
      <c r="E10" s="26">
        <f>SUM(C10:D10)</f>
        <v>72600</v>
      </c>
      <c r="F10" s="27">
        <v>0</v>
      </c>
      <c r="G10" s="25">
        <f>E10-F10</f>
        <v>72600</v>
      </c>
      <c r="H10" s="25">
        <f>F10/E10*100</f>
        <v>0</v>
      </c>
    </row>
    <row r="11" spans="2:9" ht="22.5" customHeight="1">
      <c r="B11" s="28" t="s">
        <v>36</v>
      </c>
      <c r="C11" s="29"/>
      <c r="D11" s="48"/>
      <c r="E11" s="42"/>
      <c r="F11" s="30"/>
      <c r="G11" s="29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s="39" customFormat="1" ht="22.5" customHeight="1">
      <c r="B13" s="81"/>
      <c r="C13" s="82"/>
      <c r="D13" s="82"/>
      <c r="E13" s="82"/>
      <c r="F13" s="82"/>
      <c r="G13" s="82"/>
      <c r="H13" s="83"/>
    </row>
    <row r="14" spans="2:9" s="39" customFormat="1" ht="22.5" customHeight="1">
      <c r="B14" s="84"/>
      <c r="C14" s="85"/>
      <c r="D14" s="85"/>
      <c r="E14" s="85"/>
      <c r="F14" s="85"/>
      <c r="G14" s="85"/>
      <c r="H14" s="86"/>
    </row>
    <row r="15" spans="2:9" ht="22.5" customHeight="1">
      <c r="B15" s="24" t="s">
        <v>32</v>
      </c>
      <c r="C15" s="25">
        <v>0</v>
      </c>
      <c r="D15" s="48">
        <v>180000</v>
      </c>
      <c r="E15" s="26">
        <f>SUM(C15:D15)</f>
        <v>180000</v>
      </c>
      <c r="F15" s="27">
        <v>0</v>
      </c>
      <c r="G15" s="29">
        <f>E15-F15</f>
        <v>180000</v>
      </c>
      <c r="H15" s="25">
        <f>F15/E15*100</f>
        <v>0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9" s="39" customFormat="1" ht="22.5" customHeight="1">
      <c r="B17" s="81"/>
      <c r="C17" s="82"/>
      <c r="D17" s="82"/>
      <c r="E17" s="82"/>
      <c r="F17" s="82"/>
      <c r="G17" s="82"/>
      <c r="H17" s="83"/>
    </row>
    <row r="18" spans="2:9" s="39" customFormat="1" ht="22.5" customHeight="1">
      <c r="B18" s="84"/>
      <c r="C18" s="85"/>
      <c r="D18" s="85"/>
      <c r="E18" s="85"/>
      <c r="F18" s="85"/>
      <c r="G18" s="85"/>
      <c r="H18" s="86"/>
    </row>
    <row r="19" spans="2:9">
      <c r="B19" s="31" t="s">
        <v>10</v>
      </c>
      <c r="C19" s="32"/>
      <c r="D19" s="32"/>
      <c r="E19" s="33"/>
      <c r="F19" s="33"/>
      <c r="G19" s="33"/>
      <c r="H19" s="34"/>
    </row>
    <row r="20" spans="2:9" s="23" customFormat="1" ht="22.5" customHeight="1">
      <c r="B20" s="18" t="s">
        <v>11</v>
      </c>
      <c r="C20" s="19"/>
      <c r="D20" s="19"/>
      <c r="E20" s="20"/>
      <c r="F20" s="21"/>
      <c r="G20" s="19"/>
      <c r="H20" s="19"/>
      <c r="I20" s="22"/>
    </row>
    <row r="21" spans="2:9" ht="22.5" customHeight="1">
      <c r="B21" s="24" t="s">
        <v>32</v>
      </c>
      <c r="C21" s="25">
        <v>162500</v>
      </c>
      <c r="D21" s="44">
        <v>162500</v>
      </c>
      <c r="E21" s="26">
        <f>SUM(C21:D21)</f>
        <v>325000</v>
      </c>
      <c r="F21" s="27">
        <v>0</v>
      </c>
      <c r="G21" s="25">
        <f>E21-F21</f>
        <v>325000</v>
      </c>
      <c r="H21" s="25">
        <f>F21/E21*100</f>
        <v>0</v>
      </c>
    </row>
    <row r="22" spans="2:9" ht="22.5" customHeight="1">
      <c r="B22" s="87" t="s">
        <v>14</v>
      </c>
      <c r="C22" s="88"/>
      <c r="D22" s="88"/>
      <c r="E22" s="88"/>
      <c r="F22" s="88"/>
      <c r="G22" s="88"/>
      <c r="H22" s="89"/>
    </row>
    <row r="23" spans="2:9" ht="22.5" customHeight="1">
      <c r="B23" s="35"/>
      <c r="C23" s="36"/>
      <c r="D23" s="36"/>
      <c r="E23" s="36"/>
      <c r="F23" s="36"/>
      <c r="G23" s="36"/>
      <c r="H23" s="37"/>
    </row>
    <row r="24" spans="2:9" ht="22.5" customHeight="1">
      <c r="B24" s="95"/>
      <c r="C24" s="96"/>
      <c r="D24" s="96"/>
      <c r="E24" s="96"/>
      <c r="F24" s="96"/>
      <c r="G24" s="96"/>
      <c r="H24" s="97"/>
    </row>
    <row r="25" spans="2:9" ht="22.5" customHeight="1">
      <c r="B25" s="68"/>
      <c r="C25" s="68"/>
      <c r="D25" s="68"/>
      <c r="E25" s="68"/>
      <c r="F25" s="68"/>
      <c r="G25" s="68"/>
      <c r="H25" s="68"/>
    </row>
    <row r="26" spans="2:9" ht="22.5" customHeight="1">
      <c r="B26" s="74"/>
      <c r="C26" s="74"/>
      <c r="D26" s="74"/>
      <c r="E26" s="74"/>
      <c r="F26" s="74"/>
      <c r="G26" s="74"/>
      <c r="H26" s="74"/>
    </row>
    <row r="27" spans="2:9" ht="22.5" customHeight="1">
      <c r="B27" s="73"/>
      <c r="C27" s="73"/>
      <c r="D27" s="73"/>
      <c r="E27" s="73"/>
      <c r="F27" s="73"/>
      <c r="G27" s="73"/>
      <c r="H27" s="73"/>
    </row>
    <row r="28" spans="2:9" s="23" customFormat="1" ht="22.5" customHeight="1">
      <c r="B28" s="18" t="s">
        <v>15</v>
      </c>
      <c r="C28" s="19"/>
      <c r="D28" s="19"/>
      <c r="E28" s="20"/>
      <c r="F28" s="21"/>
      <c r="G28" s="19"/>
      <c r="H28" s="19"/>
      <c r="I28" s="22"/>
    </row>
    <row r="29" spans="2:9" ht="22.5" customHeight="1">
      <c r="B29" s="24" t="s">
        <v>152</v>
      </c>
      <c r="C29" s="25">
        <v>992720</v>
      </c>
      <c r="D29" s="44">
        <v>0</v>
      </c>
      <c r="E29" s="26">
        <f>SUM(C29:D29)</f>
        <v>992720</v>
      </c>
      <c r="F29" s="27">
        <v>0</v>
      </c>
      <c r="G29" s="25">
        <f>E29-F29</f>
        <v>992720</v>
      </c>
      <c r="H29" s="25">
        <f>F29/E29*100</f>
        <v>0</v>
      </c>
    </row>
    <row r="30" spans="2:9" ht="22.5" customHeight="1">
      <c r="B30" s="55" t="s">
        <v>14</v>
      </c>
      <c r="C30" s="56"/>
      <c r="D30" s="56"/>
      <c r="E30" s="56"/>
      <c r="F30" s="56"/>
      <c r="G30" s="56"/>
      <c r="H30" s="57"/>
    </row>
    <row r="31" spans="2:9" ht="22.5" customHeight="1">
      <c r="B31" s="61"/>
      <c r="C31" s="62"/>
      <c r="D31" s="62"/>
      <c r="E31" s="62"/>
      <c r="F31" s="62"/>
      <c r="G31" s="62"/>
      <c r="H31" s="63"/>
    </row>
    <row r="32" spans="2:9" ht="22.5" customHeight="1">
      <c r="B32" s="58"/>
      <c r="C32" s="59"/>
      <c r="D32" s="59"/>
      <c r="E32" s="59"/>
      <c r="F32" s="59"/>
      <c r="G32" s="59"/>
      <c r="H32" s="60"/>
    </row>
    <row r="33" spans="2:8" ht="22.5" customHeight="1">
      <c r="B33" s="24" t="s">
        <v>153</v>
      </c>
      <c r="C33" s="25">
        <v>348200</v>
      </c>
      <c r="D33" s="44">
        <v>0</v>
      </c>
      <c r="E33" s="26">
        <f>SUM(C33:D33)</f>
        <v>348200</v>
      </c>
      <c r="F33" s="27">
        <v>0</v>
      </c>
      <c r="G33" s="25">
        <f>E33-F33</f>
        <v>348200</v>
      </c>
      <c r="H33" s="25">
        <f>F33/E33*100</f>
        <v>0</v>
      </c>
    </row>
    <row r="34" spans="2:8" ht="22.5" customHeight="1">
      <c r="B34" s="55" t="s">
        <v>14</v>
      </c>
      <c r="C34" s="56"/>
      <c r="D34" s="56"/>
      <c r="E34" s="56"/>
      <c r="F34" s="56"/>
      <c r="G34" s="56"/>
      <c r="H34" s="57"/>
    </row>
    <row r="35" spans="2:8" ht="22.5" customHeight="1">
      <c r="B35" s="61"/>
      <c r="C35" s="62"/>
      <c r="D35" s="62"/>
      <c r="E35" s="62"/>
      <c r="F35" s="62"/>
      <c r="G35" s="62"/>
      <c r="H35" s="63"/>
    </row>
    <row r="36" spans="2:8" ht="22.5" customHeight="1">
      <c r="B36" s="58"/>
      <c r="C36" s="59"/>
      <c r="D36" s="59"/>
      <c r="E36" s="59"/>
      <c r="F36" s="59"/>
      <c r="G36" s="59"/>
      <c r="H36" s="60"/>
    </row>
    <row r="37" spans="2:8" ht="22.5" customHeight="1">
      <c r="B37" s="24" t="s">
        <v>154</v>
      </c>
      <c r="C37" s="25">
        <v>0</v>
      </c>
      <c r="D37" s="44">
        <v>4883000</v>
      </c>
      <c r="E37" s="26">
        <f>SUM(C37:D37)</f>
        <v>4883000</v>
      </c>
      <c r="F37" s="27">
        <v>0</v>
      </c>
      <c r="G37" s="25">
        <f>E37-F37</f>
        <v>4883000</v>
      </c>
      <c r="H37" s="25">
        <f>F37/E37*100</f>
        <v>0</v>
      </c>
    </row>
    <row r="38" spans="2:8" ht="22.5" customHeight="1">
      <c r="B38" s="24" t="s">
        <v>155</v>
      </c>
      <c r="C38" s="25"/>
      <c r="D38" s="44"/>
      <c r="E38" s="26"/>
      <c r="F38" s="27"/>
      <c r="G38" s="25"/>
      <c r="H38" s="25"/>
    </row>
    <row r="39" spans="2:8" ht="22.5" customHeight="1">
      <c r="B39" s="55" t="s">
        <v>14</v>
      </c>
      <c r="C39" s="56"/>
      <c r="D39" s="56"/>
      <c r="E39" s="56"/>
      <c r="F39" s="56"/>
      <c r="G39" s="56"/>
      <c r="H39" s="57"/>
    </row>
    <row r="40" spans="2:8" ht="22.5" customHeight="1">
      <c r="B40" s="61"/>
      <c r="C40" s="62"/>
      <c r="D40" s="62"/>
      <c r="E40" s="62"/>
      <c r="F40" s="62"/>
      <c r="G40" s="62"/>
      <c r="H40" s="63"/>
    </row>
    <row r="41" spans="2:8" ht="22.5" customHeight="1">
      <c r="B41" s="58"/>
      <c r="C41" s="59"/>
      <c r="D41" s="59"/>
      <c r="E41" s="59"/>
      <c r="F41" s="59"/>
      <c r="G41" s="59"/>
      <c r="H41" s="60"/>
    </row>
    <row r="49" spans="6:8">
      <c r="F49" s="64" t="s">
        <v>52</v>
      </c>
      <c r="G49" s="94" t="s">
        <v>54</v>
      </c>
      <c r="H49" s="94"/>
    </row>
    <row r="50" spans="6:8">
      <c r="F50" s="64" t="s">
        <v>53</v>
      </c>
      <c r="G50" s="94" t="s">
        <v>54</v>
      </c>
      <c r="H50" s="94"/>
    </row>
  </sheetData>
  <mergeCells count="14">
    <mergeCell ref="G49:H49"/>
    <mergeCell ref="G50:H50"/>
    <mergeCell ref="B24:H24"/>
    <mergeCell ref="B2:H2"/>
    <mergeCell ref="B3:H3"/>
    <mergeCell ref="C6:E6"/>
    <mergeCell ref="F6:H6"/>
    <mergeCell ref="B12:H12"/>
    <mergeCell ref="B13:H13"/>
    <mergeCell ref="B14:H14"/>
    <mergeCell ref="B16:H16"/>
    <mergeCell ref="B17:H17"/>
    <mergeCell ref="B18:H18"/>
    <mergeCell ref="B22:H22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95"/>
  <sheetViews>
    <sheetView showGridLines="0" topLeftCell="A85" workbookViewId="0">
      <selection activeCell="F98" sqref="F98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156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157</v>
      </c>
      <c r="C10" s="25">
        <v>2840200</v>
      </c>
      <c r="D10" s="44">
        <v>0</v>
      </c>
      <c r="E10" s="26">
        <f>SUM(C10:D10)</f>
        <v>2840200</v>
      </c>
      <c r="F10" s="27">
        <v>0</v>
      </c>
      <c r="G10" s="25">
        <f>E10-F10</f>
        <v>2840200</v>
      </c>
      <c r="H10" s="25">
        <f>F10/E10*100</f>
        <v>0</v>
      </c>
    </row>
    <row r="11" spans="2:9" ht="22.5" customHeight="1">
      <c r="B11" s="55" t="s">
        <v>14</v>
      </c>
      <c r="C11" s="56"/>
      <c r="D11" s="56"/>
      <c r="E11" s="56"/>
      <c r="F11" s="56"/>
      <c r="G11" s="56"/>
      <c r="H11" s="57"/>
    </row>
    <row r="12" spans="2:9" ht="22.5" customHeight="1">
      <c r="B12" s="61"/>
      <c r="C12" s="62"/>
      <c r="D12" s="62"/>
      <c r="E12" s="62"/>
      <c r="F12" s="62"/>
      <c r="G12" s="62"/>
      <c r="H12" s="63"/>
    </row>
    <row r="13" spans="2:9" ht="22.5" customHeight="1">
      <c r="B13" s="58"/>
      <c r="C13" s="59"/>
      <c r="D13" s="59"/>
      <c r="E13" s="59"/>
      <c r="F13" s="59"/>
      <c r="G13" s="59"/>
      <c r="H13" s="60"/>
    </row>
    <row r="14" spans="2:9" ht="22.5" customHeight="1">
      <c r="B14" s="24" t="s">
        <v>158</v>
      </c>
      <c r="C14" s="25">
        <v>242600</v>
      </c>
      <c r="D14" s="44">
        <v>0</v>
      </c>
      <c r="E14" s="26">
        <f>SUM(C14:D14)</f>
        <v>242600</v>
      </c>
      <c r="F14" s="27">
        <v>0</v>
      </c>
      <c r="G14" s="25">
        <f>E14-F14</f>
        <v>242600</v>
      </c>
      <c r="H14" s="25">
        <f>F14/E14*100</f>
        <v>0</v>
      </c>
    </row>
    <row r="15" spans="2:9" ht="22.5" customHeight="1">
      <c r="B15" s="24" t="s">
        <v>159</v>
      </c>
      <c r="C15" s="25"/>
      <c r="D15" s="44"/>
      <c r="E15" s="26"/>
      <c r="F15" s="27"/>
      <c r="G15" s="25"/>
      <c r="H15" s="25"/>
    </row>
    <row r="16" spans="2:9" ht="22.5" customHeight="1">
      <c r="B16" s="55" t="s">
        <v>14</v>
      </c>
      <c r="C16" s="56"/>
      <c r="D16" s="56"/>
      <c r="E16" s="56"/>
      <c r="F16" s="56"/>
      <c r="G16" s="56"/>
      <c r="H16" s="57"/>
    </row>
    <row r="17" spans="2:9" ht="22.5" customHeight="1">
      <c r="B17" s="61"/>
      <c r="C17" s="62"/>
      <c r="D17" s="62"/>
      <c r="E17" s="62"/>
      <c r="F17" s="62"/>
      <c r="G17" s="62"/>
      <c r="H17" s="63"/>
    </row>
    <row r="18" spans="2:9" ht="22.5" customHeight="1">
      <c r="B18" s="58"/>
      <c r="C18" s="59"/>
      <c r="D18" s="59"/>
      <c r="E18" s="59"/>
      <c r="F18" s="59"/>
      <c r="G18" s="59"/>
      <c r="H18" s="60"/>
    </row>
    <row r="19" spans="2:9" ht="22.5" customHeight="1">
      <c r="B19" s="24" t="s">
        <v>160</v>
      </c>
      <c r="C19" s="25">
        <v>485100</v>
      </c>
      <c r="D19" s="44">
        <v>0</v>
      </c>
      <c r="E19" s="26">
        <f>SUM(C19:D19)</f>
        <v>485100</v>
      </c>
      <c r="F19" s="27">
        <v>0</v>
      </c>
      <c r="G19" s="25">
        <f>E19-F19</f>
        <v>485100</v>
      </c>
      <c r="H19" s="25">
        <f>F19/E19*100</f>
        <v>0</v>
      </c>
    </row>
    <row r="20" spans="2:9" ht="22.5" customHeight="1">
      <c r="B20" s="55" t="s">
        <v>14</v>
      </c>
      <c r="C20" s="56"/>
      <c r="D20" s="56"/>
      <c r="E20" s="56"/>
      <c r="F20" s="56"/>
      <c r="G20" s="56"/>
      <c r="H20" s="57"/>
    </row>
    <row r="21" spans="2:9" ht="22.5" customHeight="1">
      <c r="B21" s="61"/>
      <c r="C21" s="62"/>
      <c r="D21" s="62"/>
      <c r="E21" s="62"/>
      <c r="F21" s="62"/>
      <c r="G21" s="62"/>
      <c r="H21" s="63"/>
    </row>
    <row r="22" spans="2:9" ht="22.5" customHeight="1">
      <c r="B22" s="58"/>
      <c r="C22" s="59"/>
      <c r="D22" s="59"/>
      <c r="E22" s="59"/>
      <c r="F22" s="59"/>
      <c r="G22" s="59"/>
      <c r="H22" s="60"/>
    </row>
    <row r="23" spans="2:9" ht="22.5" customHeight="1">
      <c r="B23" s="24" t="s">
        <v>161</v>
      </c>
      <c r="C23" s="25">
        <v>1000000</v>
      </c>
      <c r="D23" s="44">
        <v>0</v>
      </c>
      <c r="E23" s="26">
        <f>SUM(C23:D23)</f>
        <v>1000000</v>
      </c>
      <c r="F23" s="27">
        <v>20180</v>
      </c>
      <c r="G23" s="25">
        <f>E23-F23</f>
        <v>979820</v>
      </c>
      <c r="H23" s="25">
        <f>F23/E23*100</f>
        <v>2.0179999999999998</v>
      </c>
    </row>
    <row r="24" spans="2:9" ht="22.5" customHeight="1">
      <c r="B24" s="55" t="s">
        <v>14</v>
      </c>
      <c r="C24" s="56"/>
      <c r="D24" s="56"/>
      <c r="E24" s="56"/>
      <c r="F24" s="56"/>
      <c r="G24" s="56"/>
      <c r="H24" s="57"/>
    </row>
    <row r="25" spans="2:9" ht="22.5" customHeight="1">
      <c r="B25" s="61"/>
      <c r="C25" s="62"/>
      <c r="D25" s="62"/>
      <c r="E25" s="62"/>
      <c r="F25" s="62"/>
      <c r="G25" s="62"/>
      <c r="H25" s="63"/>
    </row>
    <row r="26" spans="2:9" ht="22.5" customHeight="1">
      <c r="B26" s="58"/>
      <c r="C26" s="59"/>
      <c r="D26" s="59"/>
      <c r="E26" s="59"/>
      <c r="F26" s="59"/>
      <c r="G26" s="59"/>
      <c r="H26" s="60"/>
    </row>
    <row r="27" spans="2:9" ht="22.5" customHeight="1">
      <c r="B27" s="80"/>
      <c r="C27" s="80"/>
      <c r="D27" s="80"/>
      <c r="E27" s="80"/>
      <c r="F27" s="80"/>
      <c r="G27" s="80"/>
      <c r="H27" s="80"/>
    </row>
    <row r="28" spans="2:9" s="23" customFormat="1" ht="22.5" customHeight="1">
      <c r="B28" s="18" t="s">
        <v>46</v>
      </c>
      <c r="C28" s="19"/>
      <c r="D28" s="19"/>
      <c r="E28" s="20"/>
      <c r="F28" s="21"/>
      <c r="G28" s="19"/>
      <c r="H28" s="19"/>
      <c r="I28" s="22"/>
    </row>
    <row r="29" spans="2:9" ht="22.5" customHeight="1">
      <c r="B29" s="24" t="s">
        <v>162</v>
      </c>
      <c r="C29" s="25">
        <v>300000</v>
      </c>
      <c r="D29" s="44">
        <v>-17500</v>
      </c>
      <c r="E29" s="26">
        <f>SUM(C29:D29)</f>
        <v>282500</v>
      </c>
      <c r="F29" s="27">
        <v>0</v>
      </c>
      <c r="G29" s="25">
        <f>E29-F29</f>
        <v>282500</v>
      </c>
      <c r="H29" s="25">
        <f>F29/E29*100</f>
        <v>0</v>
      </c>
    </row>
    <row r="30" spans="2:9" ht="22.5" customHeight="1">
      <c r="B30" s="55" t="s">
        <v>14</v>
      </c>
      <c r="C30" s="56"/>
      <c r="D30" s="56"/>
      <c r="E30" s="56"/>
      <c r="F30" s="56"/>
      <c r="G30" s="56"/>
      <c r="H30" s="57"/>
    </row>
    <row r="31" spans="2:9" ht="22.5" customHeight="1">
      <c r="B31" s="61"/>
      <c r="C31" s="62"/>
      <c r="D31" s="62"/>
      <c r="E31" s="62"/>
      <c r="F31" s="62"/>
      <c r="G31" s="62"/>
      <c r="H31" s="63"/>
    </row>
    <row r="32" spans="2:9" ht="22.5" customHeight="1">
      <c r="B32" s="58"/>
      <c r="C32" s="59"/>
      <c r="D32" s="59"/>
      <c r="E32" s="59"/>
      <c r="F32" s="59"/>
      <c r="G32" s="59"/>
      <c r="H32" s="60"/>
    </row>
    <row r="33" spans="2:8" ht="22.5" customHeight="1">
      <c r="B33" s="24" t="s">
        <v>163</v>
      </c>
      <c r="C33" s="25">
        <v>300000</v>
      </c>
      <c r="D33" s="44">
        <v>0</v>
      </c>
      <c r="E33" s="26">
        <f>SUM(C33:D33)</f>
        <v>300000</v>
      </c>
      <c r="F33" s="27">
        <v>0</v>
      </c>
      <c r="G33" s="25">
        <f>E33-F33</f>
        <v>300000</v>
      </c>
      <c r="H33" s="25">
        <f>F33/E33*100</f>
        <v>0</v>
      </c>
    </row>
    <row r="34" spans="2:8" ht="22.5" customHeight="1">
      <c r="B34" s="24" t="s">
        <v>164</v>
      </c>
      <c r="C34" s="25"/>
      <c r="D34" s="44"/>
      <c r="E34" s="26"/>
      <c r="F34" s="27"/>
      <c r="G34" s="25"/>
      <c r="H34" s="25"/>
    </row>
    <row r="35" spans="2:8" ht="22.5" customHeight="1">
      <c r="B35" s="55" t="s">
        <v>14</v>
      </c>
      <c r="C35" s="56"/>
      <c r="D35" s="56"/>
      <c r="E35" s="56"/>
      <c r="F35" s="56"/>
      <c r="G35" s="56"/>
      <c r="H35" s="57"/>
    </row>
    <row r="36" spans="2:8" ht="22.5" customHeight="1">
      <c r="B36" s="61"/>
      <c r="C36" s="62"/>
      <c r="D36" s="62"/>
      <c r="E36" s="62"/>
      <c r="F36" s="62"/>
      <c r="G36" s="62"/>
      <c r="H36" s="63"/>
    </row>
    <row r="37" spans="2:8" ht="22.5" customHeight="1">
      <c r="B37" s="58"/>
      <c r="C37" s="59"/>
      <c r="D37" s="59"/>
      <c r="E37" s="59"/>
      <c r="F37" s="59"/>
      <c r="G37" s="59"/>
      <c r="H37" s="60"/>
    </row>
    <row r="38" spans="2:8" ht="22.5" customHeight="1">
      <c r="B38" s="24" t="s">
        <v>165</v>
      </c>
      <c r="C38" s="25">
        <v>700000</v>
      </c>
      <c r="D38" s="44">
        <v>-187380</v>
      </c>
      <c r="E38" s="26">
        <f>SUM(C38:D38)</f>
        <v>512620</v>
      </c>
      <c r="F38" s="27">
        <v>8760</v>
      </c>
      <c r="G38" s="25">
        <f>E38-F38</f>
        <v>503860</v>
      </c>
      <c r="H38" s="25">
        <f>F38/E38*100</f>
        <v>1.7088681674534743</v>
      </c>
    </row>
    <row r="39" spans="2:8" ht="22.5" customHeight="1">
      <c r="B39" s="55" t="s">
        <v>14</v>
      </c>
      <c r="C39" s="56"/>
      <c r="D39" s="56"/>
      <c r="E39" s="56"/>
      <c r="F39" s="56"/>
      <c r="G39" s="56"/>
      <c r="H39" s="57"/>
    </row>
    <row r="40" spans="2:8" ht="22.5" customHeight="1">
      <c r="B40" s="61"/>
      <c r="C40" s="62"/>
      <c r="D40" s="62"/>
      <c r="E40" s="62"/>
      <c r="F40" s="62"/>
      <c r="G40" s="62"/>
      <c r="H40" s="63"/>
    </row>
    <row r="41" spans="2:8" ht="22.5" customHeight="1">
      <c r="B41" s="58"/>
      <c r="C41" s="59"/>
      <c r="D41" s="59"/>
      <c r="E41" s="59"/>
      <c r="F41" s="59"/>
      <c r="G41" s="59"/>
      <c r="H41" s="60"/>
    </row>
    <row r="42" spans="2:8" ht="22.5" customHeight="1">
      <c r="B42" s="24" t="s">
        <v>166</v>
      </c>
      <c r="C42" s="25">
        <v>90000</v>
      </c>
      <c r="D42" s="44">
        <v>0</v>
      </c>
      <c r="E42" s="26">
        <f>SUM(C42:D42)</f>
        <v>90000</v>
      </c>
      <c r="F42" s="27">
        <v>2640</v>
      </c>
      <c r="G42" s="25">
        <f>E42-F42</f>
        <v>87360</v>
      </c>
      <c r="H42" s="25">
        <f>F42/E42*100</f>
        <v>2.9333333333333331</v>
      </c>
    </row>
    <row r="43" spans="2:8" ht="22.5" customHeight="1">
      <c r="B43" s="55" t="s">
        <v>14</v>
      </c>
      <c r="C43" s="56"/>
      <c r="D43" s="56"/>
      <c r="E43" s="56"/>
      <c r="F43" s="56"/>
      <c r="G43" s="56"/>
      <c r="H43" s="57"/>
    </row>
    <row r="44" spans="2:8" ht="22.5" customHeight="1">
      <c r="B44" s="61"/>
      <c r="C44" s="62"/>
      <c r="D44" s="62"/>
      <c r="E44" s="62"/>
      <c r="F44" s="62"/>
      <c r="G44" s="62"/>
      <c r="H44" s="63"/>
    </row>
    <row r="45" spans="2:8" ht="22.5" customHeight="1">
      <c r="B45" s="58"/>
      <c r="C45" s="59"/>
      <c r="D45" s="59"/>
      <c r="E45" s="59"/>
      <c r="F45" s="59"/>
      <c r="G45" s="59"/>
      <c r="H45" s="60"/>
    </row>
    <row r="46" spans="2:8" ht="22.5" customHeight="1">
      <c r="B46" s="24" t="s">
        <v>167</v>
      </c>
      <c r="C46" s="25">
        <v>200000</v>
      </c>
      <c r="D46" s="44">
        <v>0</v>
      </c>
      <c r="E46" s="26">
        <f>SUM(C46:D46)</f>
        <v>200000</v>
      </c>
      <c r="F46" s="27">
        <v>41240</v>
      </c>
      <c r="G46" s="25">
        <f>E46-F46</f>
        <v>158760</v>
      </c>
      <c r="H46" s="25">
        <f>F46/E46*100</f>
        <v>20.62</v>
      </c>
    </row>
    <row r="47" spans="2:8" ht="22.5" customHeight="1">
      <c r="B47" s="55" t="s">
        <v>14</v>
      </c>
      <c r="C47" s="56"/>
      <c r="D47" s="56"/>
      <c r="E47" s="56"/>
      <c r="F47" s="56"/>
      <c r="G47" s="56"/>
      <c r="H47" s="57"/>
    </row>
    <row r="48" spans="2:8" ht="22.5" customHeight="1">
      <c r="B48" s="61"/>
      <c r="C48" s="62"/>
      <c r="D48" s="62"/>
      <c r="E48" s="62"/>
      <c r="F48" s="62"/>
      <c r="G48" s="62"/>
      <c r="H48" s="63"/>
    </row>
    <row r="49" spans="2:8" ht="22.5" customHeight="1">
      <c r="B49" s="58"/>
      <c r="C49" s="59"/>
      <c r="D49" s="59"/>
      <c r="E49" s="59"/>
      <c r="F49" s="59"/>
      <c r="G49" s="59"/>
      <c r="H49" s="60"/>
    </row>
    <row r="50" spans="2:8" s="23" customFormat="1" ht="22.5" customHeight="1">
      <c r="B50" s="74"/>
      <c r="C50" s="74"/>
      <c r="D50" s="74"/>
      <c r="E50" s="74"/>
      <c r="F50" s="74"/>
      <c r="G50" s="74"/>
      <c r="H50" s="74"/>
    </row>
    <row r="51" spans="2:8" ht="22.5" customHeight="1">
      <c r="B51" s="24" t="s">
        <v>168</v>
      </c>
      <c r="C51" s="25">
        <v>180000</v>
      </c>
      <c r="D51" s="44">
        <v>0</v>
      </c>
      <c r="E51" s="26">
        <f>SUM(C51:D51)</f>
        <v>180000</v>
      </c>
      <c r="F51" s="27">
        <v>11170</v>
      </c>
      <c r="G51" s="25">
        <f>E51-F51</f>
        <v>168830</v>
      </c>
      <c r="H51" s="25">
        <f>F51/E51*100</f>
        <v>6.2055555555555557</v>
      </c>
    </row>
    <row r="52" spans="2:8" ht="22.5" customHeight="1">
      <c r="B52" s="55" t="s">
        <v>14</v>
      </c>
      <c r="C52" s="56"/>
      <c r="D52" s="56"/>
      <c r="E52" s="56"/>
      <c r="F52" s="56"/>
      <c r="G52" s="56"/>
      <c r="H52" s="57"/>
    </row>
    <row r="53" spans="2:8" ht="22.5" customHeight="1">
      <c r="B53" s="61"/>
      <c r="C53" s="62"/>
      <c r="D53" s="62"/>
      <c r="E53" s="62"/>
      <c r="F53" s="62"/>
      <c r="G53" s="62"/>
      <c r="H53" s="63"/>
    </row>
    <row r="54" spans="2:8" ht="22.5" customHeight="1">
      <c r="B54" s="58"/>
      <c r="C54" s="59"/>
      <c r="D54" s="59"/>
      <c r="E54" s="59"/>
      <c r="F54" s="59"/>
      <c r="G54" s="59"/>
      <c r="H54" s="60"/>
    </row>
    <row r="55" spans="2:8" ht="22.5" customHeight="1">
      <c r="B55" s="24" t="s">
        <v>169</v>
      </c>
      <c r="C55" s="25">
        <v>120000</v>
      </c>
      <c r="D55" s="44">
        <v>0</v>
      </c>
      <c r="E55" s="26">
        <f>SUM(C55:D55)</f>
        <v>120000</v>
      </c>
      <c r="F55" s="27">
        <v>0</v>
      </c>
      <c r="G55" s="25">
        <f>E55-F55</f>
        <v>120000</v>
      </c>
      <c r="H55" s="25">
        <f>F55/E55*100</f>
        <v>0</v>
      </c>
    </row>
    <row r="56" spans="2:8" ht="22.5" customHeight="1">
      <c r="B56" s="24" t="s">
        <v>170</v>
      </c>
      <c r="C56" s="25"/>
      <c r="D56" s="44"/>
      <c r="E56" s="26"/>
      <c r="F56" s="27"/>
      <c r="G56" s="25"/>
      <c r="H56" s="25"/>
    </row>
    <row r="57" spans="2:8" ht="22.5" customHeight="1">
      <c r="B57" s="55" t="s">
        <v>14</v>
      </c>
      <c r="C57" s="56"/>
      <c r="D57" s="56"/>
      <c r="E57" s="56"/>
      <c r="F57" s="56"/>
      <c r="G57" s="56"/>
      <c r="H57" s="57"/>
    </row>
    <row r="58" spans="2:8" ht="22.5" customHeight="1">
      <c r="B58" s="61"/>
      <c r="C58" s="62"/>
      <c r="D58" s="62"/>
      <c r="E58" s="62"/>
      <c r="F58" s="62"/>
      <c r="G58" s="62"/>
      <c r="H58" s="63"/>
    </row>
    <row r="59" spans="2:8" ht="22.5" customHeight="1">
      <c r="B59" s="58"/>
      <c r="C59" s="59"/>
      <c r="D59" s="59"/>
      <c r="E59" s="59"/>
      <c r="F59" s="59"/>
      <c r="G59" s="59"/>
      <c r="H59" s="60"/>
    </row>
    <row r="60" spans="2:8" ht="22.5" customHeight="1">
      <c r="B60" s="24" t="s">
        <v>171</v>
      </c>
      <c r="C60" s="25">
        <v>90000</v>
      </c>
      <c r="D60" s="44">
        <v>0</v>
      </c>
      <c r="E60" s="26">
        <f>SUM(C60:D60)</f>
        <v>90000</v>
      </c>
      <c r="F60" s="27">
        <v>0</v>
      </c>
      <c r="G60" s="25">
        <f>E60-F60</f>
        <v>90000</v>
      </c>
      <c r="H60" s="25">
        <f>F60/E60*100</f>
        <v>0</v>
      </c>
    </row>
    <row r="61" spans="2:8" ht="22.5" customHeight="1">
      <c r="B61" s="55" t="s">
        <v>14</v>
      </c>
      <c r="C61" s="56"/>
      <c r="D61" s="56"/>
      <c r="E61" s="56"/>
      <c r="F61" s="56"/>
      <c r="G61" s="56"/>
      <c r="H61" s="57"/>
    </row>
    <row r="62" spans="2:8" ht="22.5" customHeight="1">
      <c r="B62" s="61"/>
      <c r="C62" s="62"/>
      <c r="D62" s="62"/>
      <c r="E62" s="62"/>
      <c r="F62" s="62"/>
      <c r="G62" s="62"/>
      <c r="H62" s="63"/>
    </row>
    <row r="63" spans="2:8" ht="22.5" customHeight="1">
      <c r="B63" s="58"/>
      <c r="C63" s="59"/>
      <c r="D63" s="59"/>
      <c r="E63" s="59"/>
      <c r="F63" s="59"/>
      <c r="G63" s="59"/>
      <c r="H63" s="60"/>
    </row>
    <row r="64" spans="2:8" ht="22.5" customHeight="1">
      <c r="B64" s="24" t="s">
        <v>172</v>
      </c>
      <c r="C64" s="25">
        <v>200000</v>
      </c>
      <c r="D64" s="44">
        <v>0</v>
      </c>
      <c r="E64" s="26">
        <f>SUM(C64:D64)</f>
        <v>200000</v>
      </c>
      <c r="F64" s="27">
        <v>0</v>
      </c>
      <c r="G64" s="25">
        <f>E64-F64</f>
        <v>200000</v>
      </c>
      <c r="H64" s="25">
        <f>F64/E64*100</f>
        <v>0</v>
      </c>
    </row>
    <row r="65" spans="2:8" ht="22.5" customHeight="1">
      <c r="B65" s="55" t="s">
        <v>14</v>
      </c>
      <c r="C65" s="56"/>
      <c r="D65" s="56"/>
      <c r="E65" s="56"/>
      <c r="F65" s="56"/>
      <c r="G65" s="56"/>
      <c r="H65" s="57"/>
    </row>
    <row r="66" spans="2:8" ht="22.5" customHeight="1">
      <c r="B66" s="61"/>
      <c r="C66" s="62"/>
      <c r="D66" s="62"/>
      <c r="E66" s="62"/>
      <c r="F66" s="62"/>
      <c r="G66" s="62"/>
      <c r="H66" s="63"/>
    </row>
    <row r="67" spans="2:8" ht="22.5" customHeight="1">
      <c r="B67" s="58"/>
      <c r="C67" s="59"/>
      <c r="D67" s="59"/>
      <c r="E67" s="59"/>
      <c r="F67" s="59"/>
      <c r="G67" s="59"/>
      <c r="H67" s="60"/>
    </row>
    <row r="68" spans="2:8" ht="22.5" customHeight="1">
      <c r="B68" s="24" t="s">
        <v>58</v>
      </c>
      <c r="C68" s="25">
        <v>200000</v>
      </c>
      <c r="D68" s="44">
        <v>0</v>
      </c>
      <c r="E68" s="26">
        <f>SUM(C68:D68)</f>
        <v>200000</v>
      </c>
      <c r="F68" s="27">
        <v>0</v>
      </c>
      <c r="G68" s="25">
        <f>E68-F68</f>
        <v>200000</v>
      </c>
      <c r="H68" s="25">
        <f>F68/E68*100</f>
        <v>0</v>
      </c>
    </row>
    <row r="69" spans="2:8" ht="22.5" customHeight="1">
      <c r="B69" s="55" t="s">
        <v>14</v>
      </c>
      <c r="C69" s="56"/>
      <c r="D69" s="56"/>
      <c r="E69" s="56"/>
      <c r="F69" s="56"/>
      <c r="G69" s="56"/>
      <c r="H69" s="57"/>
    </row>
    <row r="70" spans="2:8" ht="22.5" customHeight="1">
      <c r="B70" s="61"/>
      <c r="C70" s="62"/>
      <c r="D70" s="62"/>
      <c r="E70" s="62"/>
      <c r="F70" s="62"/>
      <c r="G70" s="62"/>
      <c r="H70" s="63"/>
    </row>
    <row r="71" spans="2:8" ht="22.5" customHeight="1">
      <c r="B71" s="58"/>
      <c r="C71" s="59"/>
      <c r="D71" s="59"/>
      <c r="E71" s="59"/>
      <c r="F71" s="59"/>
      <c r="G71" s="59"/>
      <c r="H71" s="60"/>
    </row>
    <row r="72" spans="2:8" s="23" customFormat="1" ht="22.5" customHeight="1">
      <c r="B72" s="74"/>
      <c r="C72" s="74"/>
      <c r="D72" s="74"/>
      <c r="E72" s="74"/>
      <c r="F72" s="74"/>
      <c r="G72" s="74"/>
      <c r="H72" s="74"/>
    </row>
    <row r="73" spans="2:8" s="23" customFormat="1" ht="22.5" customHeight="1">
      <c r="B73" s="74"/>
      <c r="C73" s="74"/>
      <c r="D73" s="74"/>
      <c r="E73" s="74"/>
      <c r="F73" s="74"/>
      <c r="G73" s="74"/>
      <c r="H73" s="74"/>
    </row>
    <row r="74" spans="2:8" ht="22.5" customHeight="1">
      <c r="B74" s="24" t="s">
        <v>173</v>
      </c>
      <c r="C74" s="25">
        <v>400000</v>
      </c>
      <c r="D74" s="44">
        <v>0</v>
      </c>
      <c r="E74" s="26">
        <f>SUM(C74:D74)</f>
        <v>400000</v>
      </c>
      <c r="F74" s="27">
        <v>0</v>
      </c>
      <c r="G74" s="25">
        <f>E74-F74</f>
        <v>400000</v>
      </c>
      <c r="H74" s="25">
        <f>F74/E74*100</f>
        <v>0</v>
      </c>
    </row>
    <row r="75" spans="2:8" ht="22.5" customHeight="1">
      <c r="B75" s="55" t="s">
        <v>14</v>
      </c>
      <c r="C75" s="56"/>
      <c r="D75" s="56"/>
      <c r="E75" s="56"/>
      <c r="F75" s="56"/>
      <c r="G75" s="56"/>
      <c r="H75" s="57"/>
    </row>
    <row r="76" spans="2:8" ht="22.5" customHeight="1">
      <c r="B76" s="61"/>
      <c r="C76" s="62"/>
      <c r="D76" s="62"/>
      <c r="E76" s="62"/>
      <c r="F76" s="62"/>
      <c r="G76" s="62"/>
      <c r="H76" s="63"/>
    </row>
    <row r="77" spans="2:8" ht="22.5" customHeight="1">
      <c r="B77" s="58"/>
      <c r="C77" s="59"/>
      <c r="D77" s="59"/>
      <c r="E77" s="59"/>
      <c r="F77" s="59"/>
      <c r="G77" s="59"/>
      <c r="H77" s="60"/>
    </row>
    <row r="78" spans="2:8" ht="22.5" customHeight="1">
      <c r="B78" s="24" t="s">
        <v>174</v>
      </c>
      <c r="C78" s="25">
        <v>100000</v>
      </c>
      <c r="D78" s="44">
        <v>0</v>
      </c>
      <c r="E78" s="26">
        <f>SUM(C78:D78)</f>
        <v>100000</v>
      </c>
      <c r="F78" s="27">
        <v>0</v>
      </c>
      <c r="G78" s="25">
        <f>E78-F78</f>
        <v>100000</v>
      </c>
      <c r="H78" s="25">
        <f>F78/E78*100</f>
        <v>0</v>
      </c>
    </row>
    <row r="79" spans="2:8" ht="22.5" customHeight="1">
      <c r="B79" s="55" t="s">
        <v>14</v>
      </c>
      <c r="C79" s="56"/>
      <c r="D79" s="56"/>
      <c r="E79" s="56"/>
      <c r="F79" s="56"/>
      <c r="G79" s="56"/>
      <c r="H79" s="57"/>
    </row>
    <row r="80" spans="2:8" ht="22.5" customHeight="1">
      <c r="B80" s="61"/>
      <c r="C80" s="62"/>
      <c r="D80" s="62"/>
      <c r="E80" s="62"/>
      <c r="F80" s="62"/>
      <c r="G80" s="62"/>
      <c r="H80" s="63"/>
    </row>
    <row r="81" spans="2:8" ht="22.5" customHeight="1">
      <c r="B81" s="58"/>
      <c r="C81" s="59"/>
      <c r="D81" s="59"/>
      <c r="E81" s="59"/>
      <c r="F81" s="59"/>
      <c r="G81" s="59"/>
      <c r="H81" s="60"/>
    </row>
    <row r="82" spans="2:8" ht="22.5" customHeight="1">
      <c r="B82" s="24" t="s">
        <v>175</v>
      </c>
      <c r="C82" s="25">
        <v>200000</v>
      </c>
      <c r="D82" s="44">
        <v>0</v>
      </c>
      <c r="E82" s="26">
        <f>SUM(C82:D82)</f>
        <v>200000</v>
      </c>
      <c r="F82" s="27">
        <v>0</v>
      </c>
      <c r="G82" s="25">
        <f>E82-F82</f>
        <v>200000</v>
      </c>
      <c r="H82" s="25">
        <f>F82/E82*100</f>
        <v>0</v>
      </c>
    </row>
    <row r="83" spans="2:8" ht="22.5" customHeight="1">
      <c r="B83" s="24" t="s">
        <v>176</v>
      </c>
      <c r="C83" s="25"/>
      <c r="D83" s="44"/>
      <c r="E83" s="26"/>
      <c r="F83" s="27"/>
      <c r="G83" s="25"/>
      <c r="H83" s="25"/>
    </row>
    <row r="84" spans="2:8" ht="22.5" customHeight="1">
      <c r="B84" s="55" t="s">
        <v>14</v>
      </c>
      <c r="C84" s="56"/>
      <c r="D84" s="56"/>
      <c r="E84" s="56"/>
      <c r="F84" s="56"/>
      <c r="G84" s="56"/>
      <c r="H84" s="57"/>
    </row>
    <row r="85" spans="2:8" ht="22.5" customHeight="1">
      <c r="B85" s="61"/>
      <c r="C85" s="62"/>
      <c r="D85" s="62"/>
      <c r="E85" s="62"/>
      <c r="F85" s="62"/>
      <c r="G85" s="62"/>
      <c r="H85" s="63"/>
    </row>
    <row r="86" spans="2:8" ht="22.5" customHeight="1">
      <c r="B86" s="58"/>
      <c r="C86" s="59"/>
      <c r="D86" s="59"/>
      <c r="E86" s="59"/>
      <c r="F86" s="59"/>
      <c r="G86" s="59"/>
      <c r="H86" s="60"/>
    </row>
    <row r="87" spans="2:8" ht="22.5" customHeight="1">
      <c r="B87" s="24" t="s">
        <v>177</v>
      </c>
      <c r="C87" s="25">
        <v>300000</v>
      </c>
      <c r="D87" s="44">
        <v>0</v>
      </c>
      <c r="E87" s="26">
        <f>SUM(C87:D87)</f>
        <v>300000</v>
      </c>
      <c r="F87" s="27">
        <v>0</v>
      </c>
      <c r="G87" s="25">
        <f>E87-F87</f>
        <v>300000</v>
      </c>
      <c r="H87" s="25">
        <f>F87/E87*100</f>
        <v>0</v>
      </c>
    </row>
    <row r="88" spans="2:8" ht="22.5" customHeight="1">
      <c r="B88" s="55" t="s">
        <v>14</v>
      </c>
      <c r="C88" s="56"/>
      <c r="D88" s="56"/>
      <c r="E88" s="56"/>
      <c r="F88" s="56"/>
      <c r="G88" s="56"/>
      <c r="H88" s="57"/>
    </row>
    <row r="89" spans="2:8" ht="22.5" customHeight="1">
      <c r="B89" s="61"/>
      <c r="C89" s="62"/>
      <c r="D89" s="62"/>
      <c r="E89" s="62"/>
      <c r="F89" s="62"/>
      <c r="G89" s="62"/>
      <c r="H89" s="63"/>
    </row>
    <row r="90" spans="2:8" ht="22.5" customHeight="1">
      <c r="B90" s="58"/>
      <c r="C90" s="59"/>
      <c r="D90" s="59"/>
      <c r="E90" s="59"/>
      <c r="F90" s="59"/>
      <c r="G90" s="59"/>
      <c r="H90" s="60"/>
    </row>
    <row r="94" spans="2:8">
      <c r="F94" s="64" t="s">
        <v>52</v>
      </c>
      <c r="G94" s="94" t="s">
        <v>54</v>
      </c>
      <c r="H94" s="94"/>
    </row>
    <row r="95" spans="2:8">
      <c r="F95" s="64" t="s">
        <v>53</v>
      </c>
      <c r="G95" s="94" t="s">
        <v>54</v>
      </c>
      <c r="H95" s="94"/>
    </row>
  </sheetData>
  <mergeCells count="6">
    <mergeCell ref="G95:H95"/>
    <mergeCell ref="B2:H2"/>
    <mergeCell ref="B3:H3"/>
    <mergeCell ref="C6:E6"/>
    <mergeCell ref="F6:H6"/>
    <mergeCell ref="G94:H94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48"/>
  <sheetViews>
    <sheetView showGridLines="0" workbookViewId="0">
      <selection activeCell="B13" sqref="B13:H13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19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21</v>
      </c>
      <c r="C10" s="25">
        <v>300000</v>
      </c>
      <c r="D10" s="25">
        <v>0</v>
      </c>
      <c r="E10" s="26">
        <f>SUM(C10:D10)</f>
        <v>300000</v>
      </c>
      <c r="F10" s="27">
        <v>137655</v>
      </c>
      <c r="G10" s="25">
        <f>E10-F10</f>
        <v>162345</v>
      </c>
      <c r="H10" s="25">
        <f>F10/E10*100</f>
        <v>45.884999999999998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8" t="s">
        <v>22</v>
      </c>
      <c r="C14" s="19">
        <v>200000</v>
      </c>
      <c r="D14" s="45">
        <v>0</v>
      </c>
      <c r="E14" s="46">
        <f>SUM(C14:D14)</f>
        <v>200000</v>
      </c>
      <c r="F14" s="21">
        <v>0</v>
      </c>
      <c r="G14" s="19">
        <f>E14-F14</f>
        <v>200000</v>
      </c>
      <c r="H14" s="43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s="39" customFormat="1" ht="22.5" customHeight="1">
      <c r="B16" s="81"/>
      <c r="C16" s="82"/>
      <c r="D16" s="82"/>
      <c r="E16" s="82"/>
      <c r="F16" s="82"/>
      <c r="G16" s="82"/>
      <c r="H16" s="83"/>
    </row>
    <row r="17" spans="2:9" s="39" customFormat="1" ht="22.5" customHeight="1">
      <c r="B17" s="84"/>
      <c r="C17" s="85"/>
      <c r="D17" s="85"/>
      <c r="E17" s="85"/>
      <c r="F17" s="85"/>
      <c r="G17" s="85"/>
      <c r="H17" s="86"/>
    </row>
    <row r="18" spans="2:9">
      <c r="B18" s="31" t="s">
        <v>10</v>
      </c>
      <c r="C18" s="32"/>
      <c r="D18" s="32"/>
      <c r="E18" s="33"/>
      <c r="F18" s="33"/>
      <c r="G18" s="33"/>
      <c r="H18" s="34"/>
    </row>
    <row r="19" spans="2:9" s="23" customFormat="1" ht="22.5" customHeight="1">
      <c r="B19" s="18" t="s">
        <v>9</v>
      </c>
      <c r="C19" s="19"/>
      <c r="D19" s="19"/>
      <c r="E19" s="20"/>
      <c r="F19" s="21"/>
      <c r="G19" s="19"/>
      <c r="H19" s="19"/>
      <c r="I19" s="22"/>
    </row>
    <row r="20" spans="2:9" ht="22.5" customHeight="1">
      <c r="B20" s="24" t="s">
        <v>42</v>
      </c>
      <c r="C20" s="25">
        <v>160000</v>
      </c>
      <c r="D20" s="25">
        <v>0</v>
      </c>
      <c r="E20" s="26">
        <f>SUM(C20:D20)</f>
        <v>160000</v>
      </c>
      <c r="F20" s="27">
        <v>29300</v>
      </c>
      <c r="G20" s="25">
        <f>E20-F20</f>
        <v>130700</v>
      </c>
      <c r="H20" s="25">
        <f>F20/E20*100</f>
        <v>18.3125</v>
      </c>
    </row>
    <row r="21" spans="2:9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9" ht="22.5" customHeight="1">
      <c r="B22" s="81"/>
      <c r="C22" s="82"/>
      <c r="D22" s="82"/>
      <c r="E22" s="82"/>
      <c r="F22" s="82"/>
      <c r="G22" s="82"/>
      <c r="H22" s="83"/>
    </row>
    <row r="23" spans="2:9" ht="22.5" customHeight="1">
      <c r="B23" s="84"/>
      <c r="C23" s="85"/>
      <c r="D23" s="85"/>
      <c r="E23" s="85"/>
      <c r="F23" s="85"/>
      <c r="G23" s="85"/>
      <c r="H23" s="86"/>
    </row>
    <row r="24" spans="2:9" ht="22.5" customHeight="1">
      <c r="B24" s="24" t="s">
        <v>43</v>
      </c>
      <c r="C24" s="25">
        <v>0</v>
      </c>
      <c r="D24" s="25">
        <v>150000</v>
      </c>
      <c r="E24" s="26">
        <f>SUM(C24:D24)</f>
        <v>150000</v>
      </c>
      <c r="F24" s="27">
        <v>0</v>
      </c>
      <c r="G24" s="25">
        <f>E24-F24</f>
        <v>150000</v>
      </c>
      <c r="H24" s="25">
        <f>F24/E24*100</f>
        <v>0</v>
      </c>
    </row>
    <row r="25" spans="2:9" ht="22.5" customHeight="1">
      <c r="B25" s="87" t="s">
        <v>14</v>
      </c>
      <c r="C25" s="88"/>
      <c r="D25" s="88"/>
      <c r="E25" s="88"/>
      <c r="F25" s="88"/>
      <c r="G25" s="88"/>
      <c r="H25" s="89"/>
    </row>
    <row r="26" spans="2:9" ht="22.5" customHeight="1">
      <c r="B26" s="81"/>
      <c r="C26" s="82"/>
      <c r="D26" s="82"/>
      <c r="E26" s="82"/>
      <c r="F26" s="82"/>
      <c r="G26" s="82"/>
      <c r="H26" s="83"/>
    </row>
    <row r="27" spans="2:9" ht="22.5" customHeight="1">
      <c r="B27" s="84"/>
      <c r="C27" s="85"/>
      <c r="D27" s="85"/>
      <c r="E27" s="85"/>
      <c r="F27" s="85"/>
      <c r="G27" s="85"/>
      <c r="H27" s="86"/>
    </row>
    <row r="28" spans="2:9" s="23" customFormat="1" ht="22.5" customHeight="1">
      <c r="B28" s="18" t="s">
        <v>38</v>
      </c>
      <c r="C28" s="19"/>
      <c r="D28" s="19"/>
      <c r="E28" s="20"/>
      <c r="F28" s="21"/>
      <c r="G28" s="19"/>
      <c r="H28" s="19"/>
      <c r="I28" s="22"/>
    </row>
    <row r="29" spans="2:9" ht="22.5" customHeight="1">
      <c r="B29" s="24" t="s">
        <v>44</v>
      </c>
      <c r="C29" s="25">
        <v>100000</v>
      </c>
      <c r="D29" s="25">
        <v>0</v>
      </c>
      <c r="E29" s="26">
        <f>SUM(C29:D29)</f>
        <v>100000</v>
      </c>
      <c r="F29" s="27">
        <v>0</v>
      </c>
      <c r="G29" s="25">
        <f>E29-F29</f>
        <v>100000</v>
      </c>
      <c r="H29" s="25">
        <f>F29/E29*100</f>
        <v>0</v>
      </c>
    </row>
    <row r="30" spans="2:9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9" ht="22.5" customHeight="1">
      <c r="B31" s="81"/>
      <c r="C31" s="82"/>
      <c r="D31" s="82"/>
      <c r="E31" s="82"/>
      <c r="F31" s="82"/>
      <c r="G31" s="82"/>
      <c r="H31" s="83"/>
    </row>
    <row r="32" spans="2:9" ht="22.5" customHeight="1">
      <c r="B32" s="84"/>
      <c r="C32" s="85"/>
      <c r="D32" s="85"/>
      <c r="E32" s="85"/>
      <c r="F32" s="85"/>
      <c r="G32" s="85"/>
      <c r="H32" s="86"/>
    </row>
    <row r="47" spans="6:8">
      <c r="F47" s="64" t="s">
        <v>52</v>
      </c>
      <c r="G47" s="94" t="s">
        <v>54</v>
      </c>
      <c r="H47" s="94"/>
    </row>
    <row r="48" spans="6:8">
      <c r="F48" s="64" t="s">
        <v>53</v>
      </c>
      <c r="G48" s="94" t="s">
        <v>54</v>
      </c>
      <c r="H48" s="94"/>
    </row>
  </sheetData>
  <mergeCells count="21">
    <mergeCell ref="G48:H48"/>
    <mergeCell ref="B12:H12"/>
    <mergeCell ref="B30:H30"/>
    <mergeCell ref="B31:H31"/>
    <mergeCell ref="B32:H32"/>
    <mergeCell ref="G47:H47"/>
    <mergeCell ref="B27:H27"/>
    <mergeCell ref="B13:H13"/>
    <mergeCell ref="B15:H15"/>
    <mergeCell ref="B16:H16"/>
    <mergeCell ref="B17:H17"/>
    <mergeCell ref="B21:H21"/>
    <mergeCell ref="B23:H23"/>
    <mergeCell ref="B22:H22"/>
    <mergeCell ref="B25:H25"/>
    <mergeCell ref="B26:H26"/>
    <mergeCell ref="B2:H2"/>
    <mergeCell ref="B3:H3"/>
    <mergeCell ref="C6:E6"/>
    <mergeCell ref="F6:H6"/>
    <mergeCell ref="B11:H1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5"/>
  <sheetViews>
    <sheetView showGridLines="0" topLeftCell="A7" workbookViewId="0">
      <selection activeCell="C24" sqref="C24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45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46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47</v>
      </c>
      <c r="C10" s="25">
        <v>90000</v>
      </c>
      <c r="D10" s="25">
        <v>0</v>
      </c>
      <c r="E10" s="26">
        <f>SUM(C10:D10)</f>
        <v>90000</v>
      </c>
      <c r="F10" s="27">
        <v>18250</v>
      </c>
      <c r="G10" s="25">
        <f>E10-F10</f>
        <v>71750</v>
      </c>
      <c r="H10" s="25">
        <f>F10/E10*100</f>
        <v>20.277777777777779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81"/>
      <c r="C12" s="82"/>
      <c r="D12" s="82"/>
      <c r="E12" s="82"/>
      <c r="F12" s="82"/>
      <c r="G12" s="82"/>
      <c r="H12" s="83"/>
    </row>
    <row r="13" spans="2:9" ht="22.5" customHeight="1">
      <c r="B13" s="84"/>
      <c r="C13" s="85"/>
      <c r="D13" s="85"/>
      <c r="E13" s="85"/>
      <c r="F13" s="85"/>
      <c r="G13" s="85"/>
      <c r="H13" s="86"/>
    </row>
    <row r="24" spans="6:8">
      <c r="F24" s="64" t="s">
        <v>52</v>
      </c>
      <c r="G24" s="94" t="s">
        <v>54</v>
      </c>
      <c r="H24" s="94"/>
    </row>
    <row r="25" spans="6:8">
      <c r="F25" s="64" t="s">
        <v>53</v>
      </c>
      <c r="G25" s="94" t="s">
        <v>54</v>
      </c>
      <c r="H25" s="94"/>
    </row>
  </sheetData>
  <mergeCells count="9">
    <mergeCell ref="G25:H25"/>
    <mergeCell ref="B13:H13"/>
    <mergeCell ref="B11:H11"/>
    <mergeCell ref="B12:H12"/>
    <mergeCell ref="B2:H2"/>
    <mergeCell ref="B3:H3"/>
    <mergeCell ref="C6:E6"/>
    <mergeCell ref="F6:H6"/>
    <mergeCell ref="G24:H24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7"/>
  <sheetViews>
    <sheetView showGridLines="0" topLeftCell="A10" workbookViewId="0">
      <selection activeCell="C27" sqref="C2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23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24</v>
      </c>
      <c r="C10" s="25">
        <v>0</v>
      </c>
      <c r="D10" s="25">
        <v>150000</v>
      </c>
      <c r="E10" s="26">
        <f>SUM(C10:D10)</f>
        <v>150000</v>
      </c>
      <c r="F10" s="27">
        <v>53934.6</v>
      </c>
      <c r="G10" s="25">
        <f>E10-F10</f>
        <v>96065.4</v>
      </c>
      <c r="H10" s="25">
        <f>F10/E10*100</f>
        <v>35.956400000000002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8" t="s">
        <v>22</v>
      </c>
      <c r="C14" s="19">
        <v>200000</v>
      </c>
      <c r="D14" s="45">
        <v>0</v>
      </c>
      <c r="E14" s="46">
        <f>SUM(C14:D14)</f>
        <v>200000</v>
      </c>
      <c r="F14" s="21">
        <v>0</v>
      </c>
      <c r="G14" s="19">
        <f>E14-F14</f>
        <v>200000</v>
      </c>
      <c r="H14" s="43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s="39" customFormat="1" ht="22.5" customHeight="1">
      <c r="B16" s="81"/>
      <c r="C16" s="82"/>
      <c r="D16" s="82"/>
      <c r="E16" s="82"/>
      <c r="F16" s="82"/>
      <c r="G16" s="82"/>
      <c r="H16" s="83"/>
    </row>
    <row r="17" spans="2:9" s="39" customFormat="1" ht="22.5" customHeight="1">
      <c r="B17" s="84"/>
      <c r="C17" s="85"/>
      <c r="D17" s="85"/>
      <c r="E17" s="85"/>
      <c r="F17" s="85"/>
      <c r="G17" s="85"/>
      <c r="H17" s="86"/>
    </row>
    <row r="18" spans="2:9">
      <c r="B18" s="31" t="s">
        <v>10</v>
      </c>
      <c r="C18" s="32"/>
      <c r="D18" s="32"/>
      <c r="E18" s="33"/>
      <c r="F18" s="33"/>
      <c r="G18" s="33"/>
      <c r="H18" s="34"/>
    </row>
    <row r="19" spans="2:9" s="23" customFormat="1" ht="22.5" customHeight="1">
      <c r="B19" s="18" t="s">
        <v>9</v>
      </c>
      <c r="C19" s="19"/>
      <c r="D19" s="19"/>
      <c r="E19" s="20"/>
      <c r="F19" s="21"/>
      <c r="G19" s="19"/>
      <c r="H19" s="19"/>
      <c r="I19" s="22"/>
    </row>
    <row r="20" spans="2:9" ht="22.5" customHeight="1">
      <c r="B20" s="24" t="s">
        <v>48</v>
      </c>
      <c r="C20" s="25">
        <v>100000</v>
      </c>
      <c r="D20" s="25">
        <v>0</v>
      </c>
      <c r="E20" s="26">
        <f>SUM(C20:D20)</f>
        <v>100000</v>
      </c>
      <c r="F20" s="27">
        <v>0</v>
      </c>
      <c r="G20" s="25">
        <f>E20-F20</f>
        <v>100000</v>
      </c>
      <c r="H20" s="25">
        <f>F20/E20*100</f>
        <v>0</v>
      </c>
    </row>
    <row r="21" spans="2:9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9" ht="22.5" customHeight="1">
      <c r="B22" s="35"/>
      <c r="C22" s="36"/>
      <c r="D22" s="36"/>
      <c r="E22" s="36"/>
      <c r="F22" s="36"/>
      <c r="G22" s="36"/>
      <c r="H22" s="37"/>
    </row>
    <row r="23" spans="2:9" ht="22.5" customHeight="1">
      <c r="B23" s="95"/>
      <c r="C23" s="96"/>
      <c r="D23" s="96"/>
      <c r="E23" s="96"/>
      <c r="F23" s="96"/>
      <c r="G23" s="96"/>
      <c r="H23" s="97"/>
    </row>
    <row r="26" spans="2:9">
      <c r="F26" s="64" t="s">
        <v>52</v>
      </c>
      <c r="G26" s="94" t="s">
        <v>54</v>
      </c>
      <c r="H26" s="94"/>
    </row>
    <row r="27" spans="2:9">
      <c r="B27" s="38"/>
      <c r="F27" s="64" t="s">
        <v>53</v>
      </c>
      <c r="G27" s="94" t="s">
        <v>54</v>
      </c>
      <c r="H27" s="94"/>
    </row>
  </sheetData>
  <mergeCells count="14">
    <mergeCell ref="G26:H26"/>
    <mergeCell ref="G27:H27"/>
    <mergeCell ref="B23:H23"/>
    <mergeCell ref="B2:H2"/>
    <mergeCell ref="B3:H3"/>
    <mergeCell ref="C6:E6"/>
    <mergeCell ref="F6:H6"/>
    <mergeCell ref="B11:H11"/>
    <mergeCell ref="B12:H12"/>
    <mergeCell ref="B13:H13"/>
    <mergeCell ref="B15:H15"/>
    <mergeCell ref="B16:H16"/>
    <mergeCell ref="B17:H17"/>
    <mergeCell ref="B21:H2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49"/>
  <sheetViews>
    <sheetView showGridLines="0" workbookViewId="0">
      <selection activeCell="D42" sqref="D42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25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26</v>
      </c>
      <c r="C10" s="25">
        <v>28500000</v>
      </c>
      <c r="D10" s="48">
        <v>-120000</v>
      </c>
      <c r="E10" s="26">
        <f>SUM(C10:D10)</f>
        <v>28380000</v>
      </c>
      <c r="F10" s="27">
        <v>2270400</v>
      </c>
      <c r="G10" s="25">
        <f>E10-F10</f>
        <v>26109600</v>
      </c>
      <c r="H10" s="25">
        <f>F10/E10*100</f>
        <v>8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8" t="s">
        <v>27</v>
      </c>
      <c r="C14" s="19">
        <v>61250000</v>
      </c>
      <c r="D14" s="45">
        <v>0</v>
      </c>
      <c r="E14" s="46">
        <f>SUM(C14:D14)</f>
        <v>61250000</v>
      </c>
      <c r="F14" s="21">
        <v>0</v>
      </c>
      <c r="G14" s="19">
        <f>E14-F14</f>
        <v>61250000</v>
      </c>
      <c r="H14" s="43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s="39" customFormat="1" ht="22.5" customHeight="1">
      <c r="B16" s="81"/>
      <c r="C16" s="82"/>
      <c r="D16" s="82"/>
      <c r="E16" s="82"/>
      <c r="F16" s="82"/>
      <c r="G16" s="82"/>
      <c r="H16" s="83"/>
    </row>
    <row r="17" spans="2:9" s="39" customFormat="1" ht="22.5" customHeight="1">
      <c r="B17" s="84"/>
      <c r="C17" s="85"/>
      <c r="D17" s="85"/>
      <c r="E17" s="85"/>
      <c r="F17" s="85"/>
      <c r="G17" s="85"/>
      <c r="H17" s="86"/>
    </row>
    <row r="18" spans="2:9">
      <c r="B18" s="31" t="s">
        <v>10</v>
      </c>
      <c r="C18" s="32"/>
      <c r="D18" s="32"/>
      <c r="E18" s="33"/>
      <c r="F18" s="33"/>
      <c r="G18" s="33"/>
      <c r="H18" s="34"/>
    </row>
    <row r="19" spans="2:9" s="23" customFormat="1" ht="22.5" customHeight="1">
      <c r="B19" s="18" t="s">
        <v>11</v>
      </c>
      <c r="C19" s="19"/>
      <c r="D19" s="19"/>
      <c r="E19" s="20"/>
      <c r="F19" s="21"/>
      <c r="G19" s="19"/>
      <c r="H19" s="19"/>
      <c r="I19" s="22"/>
    </row>
    <row r="20" spans="2:9" ht="22.5" customHeight="1">
      <c r="B20" s="28" t="s">
        <v>49</v>
      </c>
      <c r="C20" s="25">
        <v>1420000</v>
      </c>
      <c r="D20" s="48">
        <v>0</v>
      </c>
      <c r="E20" s="26">
        <f>SUM(C20:D20)</f>
        <v>1420000</v>
      </c>
      <c r="F20" s="27">
        <v>0</v>
      </c>
      <c r="G20" s="25">
        <f>E20-F20</f>
        <v>1420000</v>
      </c>
      <c r="H20" s="25">
        <f>F20/E20*100</f>
        <v>0</v>
      </c>
    </row>
    <row r="21" spans="2:9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9" ht="22.5" customHeight="1">
      <c r="B22" s="35"/>
      <c r="C22" s="36"/>
      <c r="D22" s="36"/>
      <c r="E22" s="36"/>
      <c r="F22" s="36"/>
      <c r="G22" s="36"/>
      <c r="H22" s="37"/>
    </row>
    <row r="23" spans="2:9" ht="22.5" customHeight="1">
      <c r="B23" s="95"/>
      <c r="C23" s="96"/>
      <c r="D23" s="96"/>
      <c r="E23" s="96"/>
      <c r="F23" s="96"/>
      <c r="G23" s="96"/>
      <c r="H23" s="97"/>
    </row>
    <row r="24" spans="2:9" ht="22.5" customHeight="1">
      <c r="B24" s="68"/>
      <c r="C24" s="68"/>
      <c r="D24" s="68"/>
      <c r="E24" s="68"/>
      <c r="F24" s="68"/>
      <c r="G24" s="68"/>
      <c r="H24" s="68"/>
    </row>
    <row r="25" spans="2:9" ht="22.5" customHeight="1">
      <c r="B25" s="50"/>
      <c r="C25" s="50"/>
      <c r="D25" s="50"/>
      <c r="E25" s="50"/>
      <c r="F25" s="50"/>
      <c r="G25" s="50"/>
      <c r="H25" s="50"/>
    </row>
    <row r="26" spans="2:9" ht="22.5" customHeight="1">
      <c r="B26" s="50"/>
      <c r="C26" s="50"/>
      <c r="D26" s="50"/>
      <c r="E26" s="50"/>
      <c r="F26" s="50"/>
      <c r="G26" s="50"/>
      <c r="H26" s="50"/>
    </row>
    <row r="27" spans="2:9" ht="22.5" customHeight="1">
      <c r="B27" s="50"/>
      <c r="C27" s="50"/>
      <c r="D27" s="50"/>
      <c r="E27" s="50"/>
      <c r="F27" s="50"/>
      <c r="G27" s="50"/>
      <c r="H27" s="50"/>
    </row>
    <row r="28" spans="2:9" s="23" customFormat="1" ht="22.5" customHeight="1">
      <c r="B28" s="69" t="s">
        <v>15</v>
      </c>
      <c r="C28" s="25"/>
      <c r="D28" s="25"/>
      <c r="E28" s="26"/>
      <c r="F28" s="27"/>
      <c r="G28" s="25"/>
      <c r="H28" s="25"/>
      <c r="I28" s="22"/>
    </row>
    <row r="29" spans="2:9" ht="22.5" customHeight="1">
      <c r="B29" s="28" t="s">
        <v>50</v>
      </c>
      <c r="C29" s="25">
        <v>100000</v>
      </c>
      <c r="D29" s="48">
        <v>236270</v>
      </c>
      <c r="E29" s="26">
        <f>SUM(C29:D29)</f>
        <v>336270</v>
      </c>
      <c r="F29" s="27">
        <v>0</v>
      </c>
      <c r="G29" s="25">
        <f>E29-F29</f>
        <v>336270</v>
      </c>
      <c r="H29" s="25">
        <f>F29/E29*100</f>
        <v>0</v>
      </c>
    </row>
    <row r="30" spans="2:9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9" ht="22.5" customHeight="1">
      <c r="B31" s="49"/>
      <c r="C31" s="50"/>
      <c r="D31" s="50"/>
      <c r="E31" s="50"/>
      <c r="F31" s="50"/>
      <c r="G31" s="50"/>
      <c r="H31" s="51"/>
    </row>
    <row r="32" spans="2:9" ht="22.5" customHeight="1">
      <c r="B32" s="95"/>
      <c r="C32" s="96"/>
      <c r="D32" s="96"/>
      <c r="E32" s="96"/>
      <c r="F32" s="96"/>
      <c r="G32" s="96"/>
      <c r="H32" s="97"/>
    </row>
    <row r="33" spans="2:8" ht="22.5" customHeight="1">
      <c r="B33" s="28" t="s">
        <v>51</v>
      </c>
      <c r="C33" s="25">
        <v>0</v>
      </c>
      <c r="D33" s="48">
        <v>100000</v>
      </c>
      <c r="E33" s="26">
        <f>SUM(C33:D33)</f>
        <v>100000</v>
      </c>
      <c r="F33" s="27">
        <v>0</v>
      </c>
      <c r="G33" s="25">
        <f>E33-F33</f>
        <v>100000</v>
      </c>
      <c r="H33" s="25">
        <f>F33/E33*100</f>
        <v>0</v>
      </c>
    </row>
    <row r="34" spans="2:8" ht="22.5" customHeight="1">
      <c r="B34" s="87" t="s">
        <v>14</v>
      </c>
      <c r="C34" s="88"/>
      <c r="D34" s="88"/>
      <c r="E34" s="88"/>
      <c r="F34" s="88"/>
      <c r="G34" s="88"/>
      <c r="H34" s="89"/>
    </row>
    <row r="35" spans="2:8" ht="22.5" customHeight="1">
      <c r="B35" s="49"/>
      <c r="C35" s="50"/>
      <c r="D35" s="50"/>
      <c r="E35" s="50"/>
      <c r="F35" s="50"/>
      <c r="G35" s="50"/>
      <c r="H35" s="51"/>
    </row>
    <row r="36" spans="2:8" ht="22.5" customHeight="1">
      <c r="B36" s="95"/>
      <c r="C36" s="96"/>
      <c r="D36" s="96"/>
      <c r="E36" s="96"/>
      <c r="F36" s="96"/>
      <c r="G36" s="96"/>
      <c r="H36" s="97"/>
    </row>
    <row r="48" spans="2:8">
      <c r="F48" s="64" t="s">
        <v>52</v>
      </c>
      <c r="G48" s="94" t="s">
        <v>54</v>
      </c>
      <c r="H48" s="94"/>
    </row>
    <row r="49" spans="6:8">
      <c r="F49" s="64" t="s">
        <v>53</v>
      </c>
      <c r="G49" s="94" t="s">
        <v>54</v>
      </c>
      <c r="H49" s="94"/>
    </row>
  </sheetData>
  <mergeCells count="18">
    <mergeCell ref="B36:H36"/>
    <mergeCell ref="G48:H48"/>
    <mergeCell ref="G49:H49"/>
    <mergeCell ref="B30:H30"/>
    <mergeCell ref="B32:H32"/>
    <mergeCell ref="B34:H34"/>
    <mergeCell ref="B23:H23"/>
    <mergeCell ref="B2:H2"/>
    <mergeCell ref="B3:H3"/>
    <mergeCell ref="C6:E6"/>
    <mergeCell ref="F6:H6"/>
    <mergeCell ref="B11:H11"/>
    <mergeCell ref="B12:H12"/>
    <mergeCell ref="B13:H13"/>
    <mergeCell ref="B15:H15"/>
    <mergeCell ref="B16:H16"/>
    <mergeCell ref="B17:H17"/>
    <mergeCell ref="B21:H2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6"/>
  <sheetViews>
    <sheetView showGridLines="0" topLeftCell="A13" workbookViewId="0">
      <selection activeCell="B11" sqref="B11:H11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55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8" t="s">
        <v>56</v>
      </c>
      <c r="C10" s="25">
        <v>14000000</v>
      </c>
      <c r="D10" s="48">
        <v>0</v>
      </c>
      <c r="E10" s="26">
        <f>SUM(C10:D10)</f>
        <v>14000000</v>
      </c>
      <c r="F10" s="27">
        <v>0</v>
      </c>
      <c r="G10" s="25">
        <f>E10-F10</f>
        <v>14000000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49"/>
      <c r="C12" s="50"/>
      <c r="D12" s="50"/>
      <c r="E12" s="50"/>
      <c r="F12" s="50"/>
      <c r="G12" s="50"/>
      <c r="H12" s="51"/>
    </row>
    <row r="13" spans="2:9" ht="22.5" customHeight="1">
      <c r="B13" s="95"/>
      <c r="C13" s="96"/>
      <c r="D13" s="96"/>
      <c r="E13" s="96"/>
      <c r="F13" s="96"/>
      <c r="G13" s="96"/>
      <c r="H13" s="97"/>
    </row>
    <row r="14" spans="2:9" ht="22.5" customHeight="1">
      <c r="B14" s="28" t="s">
        <v>57</v>
      </c>
      <c r="C14" s="25">
        <v>255000</v>
      </c>
      <c r="D14" s="48">
        <v>0</v>
      </c>
      <c r="E14" s="26">
        <f>SUM(C14:D14)</f>
        <v>255000</v>
      </c>
      <c r="F14" s="27">
        <v>0</v>
      </c>
      <c r="G14" s="25">
        <f>E14-F14</f>
        <v>255000</v>
      </c>
      <c r="H14" s="25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ht="22.5" customHeight="1">
      <c r="B16" s="49"/>
      <c r="C16" s="50"/>
      <c r="D16" s="50"/>
      <c r="E16" s="50"/>
      <c r="F16" s="50"/>
      <c r="G16" s="50"/>
      <c r="H16" s="51"/>
    </row>
    <row r="17" spans="2:9" ht="22.5" customHeight="1">
      <c r="B17" s="95"/>
      <c r="C17" s="96"/>
      <c r="D17" s="96"/>
      <c r="E17" s="96"/>
      <c r="F17" s="96"/>
      <c r="G17" s="96"/>
      <c r="H17" s="97"/>
    </row>
    <row r="18" spans="2:9" s="23" customFormat="1" ht="22.5" customHeight="1">
      <c r="B18" s="18" t="s">
        <v>38</v>
      </c>
      <c r="C18" s="19"/>
      <c r="D18" s="19"/>
      <c r="E18" s="20"/>
      <c r="F18" s="21"/>
      <c r="G18" s="19"/>
      <c r="H18" s="19"/>
      <c r="I18" s="22"/>
    </row>
    <row r="19" spans="2:9" ht="22.5" customHeight="1">
      <c r="B19" s="28" t="s">
        <v>58</v>
      </c>
      <c r="C19" s="25">
        <v>50000</v>
      </c>
      <c r="D19" s="48">
        <v>0</v>
      </c>
      <c r="E19" s="26">
        <f>SUM(C19:D19)</f>
        <v>50000</v>
      </c>
      <c r="F19" s="27">
        <v>13740</v>
      </c>
      <c r="G19" s="25">
        <f>E19-F19</f>
        <v>36260</v>
      </c>
      <c r="H19" s="25">
        <f>F19/E19*100</f>
        <v>27.48</v>
      </c>
    </row>
    <row r="20" spans="2:9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9" ht="22.5" customHeight="1">
      <c r="B21" s="49"/>
      <c r="C21" s="50"/>
      <c r="D21" s="50"/>
      <c r="E21" s="50"/>
      <c r="F21" s="50"/>
      <c r="G21" s="50"/>
      <c r="H21" s="51"/>
    </row>
    <row r="22" spans="2:9" ht="22.5" customHeight="1">
      <c r="B22" s="95"/>
      <c r="C22" s="96"/>
      <c r="D22" s="96"/>
      <c r="E22" s="96"/>
      <c r="F22" s="96"/>
      <c r="G22" s="96"/>
      <c r="H22" s="97"/>
    </row>
    <row r="25" spans="2:9">
      <c r="F25" s="64" t="s">
        <v>52</v>
      </c>
      <c r="G25" s="94" t="s">
        <v>54</v>
      </c>
      <c r="H25" s="94"/>
    </row>
    <row r="26" spans="2:9">
      <c r="F26" s="64" t="s">
        <v>53</v>
      </c>
      <c r="G26" s="94" t="s">
        <v>54</v>
      </c>
      <c r="H26" s="94"/>
    </row>
  </sheetData>
  <mergeCells count="12">
    <mergeCell ref="B20:H20"/>
    <mergeCell ref="B22:H22"/>
    <mergeCell ref="G25:H25"/>
    <mergeCell ref="G26:H26"/>
    <mergeCell ref="B15:H15"/>
    <mergeCell ref="B11:H11"/>
    <mergeCell ref="B13:H13"/>
    <mergeCell ref="B17:H17"/>
    <mergeCell ref="B2:H2"/>
    <mergeCell ref="B3:H3"/>
    <mergeCell ref="C6:E6"/>
    <mergeCell ref="F6:H6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6"/>
  <sheetViews>
    <sheetView showGridLines="0" workbookViewId="0">
      <selection activeCell="B17" sqref="B17:H1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59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8" t="s">
        <v>60</v>
      </c>
      <c r="C10" s="25">
        <v>5880000</v>
      </c>
      <c r="D10" s="48">
        <v>0</v>
      </c>
      <c r="E10" s="26">
        <f>SUM(C10:D10)</f>
        <v>5880000</v>
      </c>
      <c r="F10" s="27">
        <v>0</v>
      </c>
      <c r="G10" s="25">
        <f>E10-F10</f>
        <v>5880000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49"/>
      <c r="C12" s="50"/>
      <c r="D12" s="50"/>
      <c r="E12" s="50"/>
      <c r="F12" s="50"/>
      <c r="G12" s="50"/>
      <c r="H12" s="51"/>
    </row>
    <row r="13" spans="2:9" ht="22.5" customHeight="1">
      <c r="B13" s="95"/>
      <c r="C13" s="96"/>
      <c r="D13" s="96"/>
      <c r="E13" s="96"/>
      <c r="F13" s="96"/>
      <c r="G13" s="96"/>
      <c r="H13" s="97"/>
    </row>
    <row r="14" spans="2:9" ht="22.5" customHeight="1">
      <c r="B14" s="28" t="s">
        <v>57</v>
      </c>
      <c r="C14" s="25">
        <v>255000</v>
      </c>
      <c r="D14" s="48">
        <v>0</v>
      </c>
      <c r="E14" s="26">
        <f>SUM(C14:D14)</f>
        <v>255000</v>
      </c>
      <c r="F14" s="27">
        <v>0</v>
      </c>
      <c r="G14" s="25">
        <f>E14-F14</f>
        <v>255000</v>
      </c>
      <c r="H14" s="25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ht="22.5" customHeight="1">
      <c r="B16" s="49"/>
      <c r="C16" s="50"/>
      <c r="D16" s="50"/>
      <c r="E16" s="50"/>
      <c r="F16" s="50"/>
      <c r="G16" s="50"/>
      <c r="H16" s="51"/>
    </row>
    <row r="17" spans="2:9" ht="22.5" customHeight="1">
      <c r="B17" s="95"/>
      <c r="C17" s="96"/>
      <c r="D17" s="96"/>
      <c r="E17" s="96"/>
      <c r="F17" s="96"/>
      <c r="G17" s="96"/>
      <c r="H17" s="97"/>
    </row>
    <row r="18" spans="2:9" s="23" customFormat="1" ht="22.5" customHeight="1">
      <c r="B18" s="18" t="s">
        <v>38</v>
      </c>
      <c r="C18" s="19"/>
      <c r="D18" s="19"/>
      <c r="E18" s="20"/>
      <c r="F18" s="21"/>
      <c r="G18" s="19"/>
      <c r="H18" s="19"/>
      <c r="I18" s="22"/>
    </row>
    <row r="19" spans="2:9" ht="22.5" customHeight="1">
      <c r="B19" s="28" t="s">
        <v>58</v>
      </c>
      <c r="C19" s="25">
        <v>50000</v>
      </c>
      <c r="D19" s="48">
        <v>0</v>
      </c>
      <c r="E19" s="26">
        <f>SUM(C19:D19)</f>
        <v>50000</v>
      </c>
      <c r="F19" s="27">
        <v>13740</v>
      </c>
      <c r="G19" s="25">
        <f>E19-F19</f>
        <v>36260</v>
      </c>
      <c r="H19" s="25">
        <f>F19/E19*100</f>
        <v>27.48</v>
      </c>
    </row>
    <row r="20" spans="2:9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9" ht="22.5" customHeight="1">
      <c r="B21" s="49"/>
      <c r="C21" s="50"/>
      <c r="D21" s="50"/>
      <c r="E21" s="50"/>
      <c r="F21" s="50"/>
      <c r="G21" s="50"/>
      <c r="H21" s="51"/>
    </row>
    <row r="22" spans="2:9" ht="22.5" customHeight="1">
      <c r="B22" s="95"/>
      <c r="C22" s="96"/>
      <c r="D22" s="96"/>
      <c r="E22" s="96"/>
      <c r="F22" s="96"/>
      <c r="G22" s="96"/>
      <c r="H22" s="97"/>
    </row>
    <row r="25" spans="2:9">
      <c r="F25" s="64" t="s">
        <v>52</v>
      </c>
      <c r="G25" s="94" t="s">
        <v>54</v>
      </c>
      <c r="H25" s="94"/>
    </row>
    <row r="26" spans="2:9">
      <c r="F26" s="64" t="s">
        <v>53</v>
      </c>
      <c r="G26" s="94" t="s">
        <v>54</v>
      </c>
      <c r="H26" s="94"/>
    </row>
  </sheetData>
  <mergeCells count="12">
    <mergeCell ref="G26:H26"/>
    <mergeCell ref="B2:H2"/>
    <mergeCell ref="B3:H3"/>
    <mergeCell ref="C6:E6"/>
    <mergeCell ref="F6:H6"/>
    <mergeCell ref="B11:H11"/>
    <mergeCell ref="B13:H13"/>
    <mergeCell ref="B15:H15"/>
    <mergeCell ref="B17:H17"/>
    <mergeCell ref="B20:H20"/>
    <mergeCell ref="B22:H22"/>
    <mergeCell ref="G25:H25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5"/>
  <sheetViews>
    <sheetView showGridLines="0" workbookViewId="0">
      <selection activeCell="B29" sqref="B29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61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8" t="s">
        <v>32</v>
      </c>
      <c r="C10" s="25">
        <v>0</v>
      </c>
      <c r="D10" s="44">
        <v>770000</v>
      </c>
      <c r="E10" s="26">
        <f>SUM(C10:D10)</f>
        <v>770000</v>
      </c>
      <c r="F10" s="27">
        <v>0</v>
      </c>
      <c r="G10" s="25">
        <f>E10-F10</f>
        <v>770000</v>
      </c>
      <c r="H10" s="25">
        <f>F10/E10*100</f>
        <v>0</v>
      </c>
    </row>
    <row r="11" spans="2:9" ht="22.5" customHeight="1">
      <c r="B11" s="28" t="s">
        <v>179</v>
      </c>
      <c r="C11" s="29"/>
      <c r="D11" s="48"/>
      <c r="E11" s="47"/>
      <c r="F11" s="30"/>
      <c r="G11" s="29"/>
      <c r="H11" s="77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ht="22.5" customHeight="1">
      <c r="B13" s="49"/>
      <c r="C13" s="50"/>
      <c r="D13" s="50"/>
      <c r="E13" s="50"/>
      <c r="F13" s="50"/>
      <c r="G13" s="50"/>
      <c r="H13" s="51"/>
    </row>
    <row r="14" spans="2:9" ht="22.5" customHeight="1">
      <c r="B14" s="95"/>
      <c r="C14" s="96"/>
      <c r="D14" s="96"/>
      <c r="E14" s="96"/>
      <c r="F14" s="96"/>
      <c r="G14" s="96"/>
      <c r="H14" s="97"/>
    </row>
    <row r="24" spans="6:8">
      <c r="F24" s="64" t="s">
        <v>52</v>
      </c>
      <c r="G24" s="94" t="s">
        <v>54</v>
      </c>
      <c r="H24" s="94"/>
    </row>
    <row r="25" spans="6:8">
      <c r="F25" s="64" t="s">
        <v>53</v>
      </c>
      <c r="G25" s="94" t="s">
        <v>54</v>
      </c>
      <c r="H25" s="94"/>
    </row>
  </sheetData>
  <mergeCells count="8">
    <mergeCell ref="G24:H24"/>
    <mergeCell ref="G25:H25"/>
    <mergeCell ref="B2:H2"/>
    <mergeCell ref="B3:H3"/>
    <mergeCell ref="C6:E6"/>
    <mergeCell ref="F6:H6"/>
    <mergeCell ref="B12:H12"/>
    <mergeCell ref="B14:H14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23</vt:i4>
      </vt:variant>
      <vt:variant>
        <vt:lpstr>ช่วงที่มีชื่อ</vt:lpstr>
      </vt:variant>
      <vt:variant>
        <vt:i4>17</vt:i4>
      </vt:variant>
    </vt:vector>
  </HeadingPairs>
  <TitlesOfParts>
    <vt:vector size="40" baseType="lpstr">
      <vt:lpstr>ฝ่ายแผนงาน</vt:lpstr>
      <vt:lpstr>ฝ่ายการคลัง</vt:lpstr>
      <vt:lpstr>ฝ่ายบริหารกลาง</vt:lpstr>
      <vt:lpstr>ฝ่ายวิชาการ</vt:lpstr>
      <vt:lpstr>งานวิเทศ</vt:lpstr>
      <vt:lpstr>ฝ่ายบริหาร วข สงขลา</vt:lpstr>
      <vt:lpstr>ฝ่ายกิจการนิสิต วข สงขลา</vt:lpstr>
      <vt:lpstr>ฝ่ายบริหาร วข พัทลุง</vt:lpstr>
      <vt:lpstr>ฝ่ายกิจการนิสิต วข พัทลุง</vt:lpstr>
      <vt:lpstr>คณะศึกษาศาสตร์</vt:lpstr>
      <vt:lpstr>คณะมนุษยศาสตร์</vt:lpstr>
      <vt:lpstr>คณะเศรษฐศาสตร์</vt:lpstr>
      <vt:lpstr>คณะนิติศาสตร์</vt:lpstr>
      <vt:lpstr>คณะศิลปกรรมศาสตร์</vt:lpstr>
      <vt:lpstr>คณะวิทยาศาสตร์</vt:lpstr>
      <vt:lpstr>คณะเทคโน</vt:lpstr>
      <vt:lpstr>คณะ วสก</vt:lpstr>
      <vt:lpstr>บัณฑิตวิทยาลัย</vt:lpstr>
      <vt:lpstr>สถาบันทักษิณ</vt:lpstr>
      <vt:lpstr>สถาบันวิจัย</vt:lpstr>
      <vt:lpstr>วิทยาลัยภูมิปัญญาชุมชน</vt:lpstr>
      <vt:lpstr>วิทยาลัยการจัดการเพื่อการพัฒนา</vt:lpstr>
      <vt:lpstr>Sheet1</vt:lpstr>
      <vt:lpstr>'คณะ วสก'!Print_Titles</vt:lpstr>
      <vt:lpstr>คณะเทคโน!Print_Titles</vt:lpstr>
      <vt:lpstr>คณะนิติศาสตร์!Print_Titles</vt:lpstr>
      <vt:lpstr>คณะมนุษยศาสตร์!Print_Titles</vt:lpstr>
      <vt:lpstr>คณะวิทยาศาสตร์!Print_Titles</vt:lpstr>
      <vt:lpstr>คณะศิลปกรรมศาสตร์!Print_Titles</vt:lpstr>
      <vt:lpstr>คณะศึกษาศาสตร์!Print_Titles</vt:lpstr>
      <vt:lpstr>คณะเศรษฐศาสตร์!Print_Titles</vt:lpstr>
      <vt:lpstr>ฝ่ายการคลัง!Print_Titles</vt:lpstr>
      <vt:lpstr>'ฝ่ายกิจการนิสิต วข พัทลุง'!Print_Titles</vt:lpstr>
      <vt:lpstr>'ฝ่ายกิจการนิสิต วข สงขลา'!Print_Titles</vt:lpstr>
      <vt:lpstr>'ฝ่ายบริหาร วข พัทลุง'!Print_Titles</vt:lpstr>
      <vt:lpstr>'ฝ่ายบริหาร วข สงขลา'!Print_Titles</vt:lpstr>
      <vt:lpstr>ฝ่ายบริหารกลาง!Print_Titles</vt:lpstr>
      <vt:lpstr>ฝ่ายวิชาการ!Print_Titles</vt:lpstr>
      <vt:lpstr>วิทยาลัยการจัดการเพื่อการพัฒนา!Print_Titles</vt:lpstr>
      <vt:lpstr>วิทยาลัยภูมิปัญญาชุมชน!Print_Titles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2016-07-25T03:40:34Z</dcterms:modified>
</cp:coreProperties>
</file>