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กลุ่มภารกิจวิจัยสถาบันและสารสนเทศ\จำนวนนิสิตเต็มเวลา (FTES)\ข้อมูลประกอบคำนวณ_FTES\ปีการศึกษา_2561\"/>
    </mc:Choice>
  </mc:AlternateContent>
  <bookViews>
    <workbookView xWindow="0" yWindow="0" windowWidth="21600" windowHeight="9750"/>
  </bookViews>
  <sheets>
    <sheet name="เทอม_1-256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I2" i="1"/>
  <c r="J2" i="1"/>
  <c r="K2" i="1"/>
  <c r="H3" i="1"/>
  <c r="I3" i="1"/>
  <c r="J3" i="1"/>
  <c r="K3" i="1"/>
  <c r="H4" i="1"/>
  <c r="I4" i="1"/>
  <c r="J4" i="1"/>
  <c r="K4" i="1"/>
  <c r="H5" i="1"/>
  <c r="I5" i="1"/>
  <c r="J5" i="1"/>
  <c r="K5" i="1"/>
  <c r="H6" i="1"/>
  <c r="I6" i="1"/>
  <c r="J6" i="1"/>
  <c r="K6" i="1"/>
  <c r="H7" i="1"/>
  <c r="I7" i="1"/>
  <c r="J7" i="1"/>
  <c r="K7" i="1"/>
  <c r="H8" i="1"/>
  <c r="I8" i="1"/>
  <c r="J8" i="1"/>
  <c r="K8" i="1"/>
  <c r="H9" i="1"/>
  <c r="I9" i="1"/>
  <c r="J9" i="1"/>
  <c r="K9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8" i="1"/>
  <c r="J38" i="1"/>
  <c r="I38" i="1"/>
  <c r="H38" i="1"/>
  <c r="K37" i="1"/>
  <c r="J37" i="1"/>
  <c r="I37" i="1"/>
  <c r="H37" i="1"/>
  <c r="K36" i="1"/>
  <c r="J36" i="1"/>
  <c r="I36" i="1"/>
  <c r="H36" i="1"/>
  <c r="K35" i="1"/>
  <c r="J35" i="1"/>
  <c r="I35" i="1"/>
  <c r="H35" i="1"/>
  <c r="K34" i="1"/>
  <c r="J34" i="1"/>
  <c r="I34" i="1"/>
  <c r="H34" i="1"/>
  <c r="K33" i="1"/>
  <c r="J33" i="1"/>
  <c r="I33" i="1"/>
  <c r="H33" i="1"/>
  <c r="K32" i="1"/>
  <c r="J32" i="1"/>
  <c r="I32" i="1"/>
  <c r="H32" i="1"/>
  <c r="K31" i="1"/>
  <c r="J31" i="1"/>
  <c r="I31" i="1"/>
  <c r="H31" i="1"/>
  <c r="K30" i="1"/>
  <c r="J30" i="1"/>
  <c r="I30" i="1"/>
  <c r="H30" i="1"/>
  <c r="K29" i="1"/>
  <c r="J29" i="1"/>
  <c r="I29" i="1"/>
  <c r="H29" i="1"/>
  <c r="K28" i="1"/>
  <c r="J28" i="1"/>
  <c r="I28" i="1"/>
  <c r="H28" i="1"/>
  <c r="K26" i="1"/>
  <c r="J26" i="1"/>
  <c r="I26" i="1"/>
  <c r="H26" i="1"/>
  <c r="K25" i="1"/>
  <c r="J25" i="1"/>
  <c r="I25" i="1"/>
  <c r="H25" i="1"/>
  <c r="K24" i="1"/>
  <c r="J24" i="1"/>
  <c r="I24" i="1"/>
  <c r="H24" i="1"/>
  <c r="K23" i="1"/>
  <c r="J23" i="1"/>
  <c r="I23" i="1"/>
  <c r="H23" i="1"/>
  <c r="K22" i="1"/>
  <c r="J22" i="1"/>
  <c r="I22" i="1"/>
  <c r="H22" i="1"/>
  <c r="K20" i="1"/>
  <c r="J20" i="1"/>
  <c r="I20" i="1"/>
  <c r="H20" i="1"/>
  <c r="K19" i="1"/>
  <c r="J19" i="1"/>
  <c r="I19" i="1"/>
  <c r="H19" i="1"/>
  <c r="K18" i="1"/>
  <c r="J18" i="1"/>
  <c r="I18" i="1"/>
  <c r="H18" i="1"/>
  <c r="K17" i="1"/>
  <c r="J17" i="1"/>
  <c r="I17" i="1"/>
  <c r="H17" i="1"/>
  <c r="K16" i="1"/>
  <c r="J16" i="1"/>
  <c r="I16" i="1"/>
  <c r="H16" i="1"/>
  <c r="K15" i="1"/>
  <c r="J15" i="1"/>
  <c r="I15" i="1"/>
  <c r="H15" i="1"/>
  <c r="K13" i="1"/>
  <c r="J13" i="1"/>
  <c r="I13" i="1"/>
  <c r="H13" i="1"/>
  <c r="K12" i="1"/>
  <c r="J12" i="1"/>
  <c r="I12" i="1"/>
  <c r="H12" i="1"/>
  <c r="K10" i="1"/>
  <c r="J10" i="1"/>
  <c r="I10" i="1"/>
  <c r="H10" i="1"/>
</calcChain>
</file>

<file path=xl/sharedStrings.xml><?xml version="1.0" encoding="utf-8"?>
<sst xmlns="http://schemas.openxmlformats.org/spreadsheetml/2006/main" count="346" uniqueCount="113">
  <si>
    <t>LEVELNAME</t>
  </si>
  <si>
    <t>CAMPUSNAME</t>
  </si>
  <si>
    <t>COURSECODE</t>
  </si>
  <si>
    <t>COURSENAME</t>
  </si>
  <si>
    <t>FACULTYNAME</t>
  </si>
  <si>
    <t>DEPARTMENTNAME</t>
  </si>
  <si>
    <t>SECTION</t>
  </si>
  <si>
    <t>หน่วยกิต</t>
  </si>
  <si>
    <t>บรรยาย</t>
  </si>
  <si>
    <t>ปฏิบัติ</t>
  </si>
  <si>
    <t>ศึกษาด้วยตนเอง</t>
  </si>
  <si>
    <t>COURSEUNIT</t>
  </si>
  <si>
    <t>TEACHER</t>
  </si>
  <si>
    <t>EDC</t>
  </si>
  <si>
    <t>HS</t>
  </si>
  <si>
    <t>SCI</t>
  </si>
  <si>
    <t>ED</t>
  </si>
  <si>
    <t>TC</t>
  </si>
  <si>
    <t>HSS</t>
  </si>
  <si>
    <t>FA</t>
  </si>
  <si>
    <t>EB</t>
  </si>
  <si>
    <t>LAWS</t>
  </si>
  <si>
    <t>STU</t>
  </si>
  <si>
    <t>SCH</t>
  </si>
  <si>
    <t>FTES</t>
  </si>
  <si>
    <t>ACADYEAR</t>
  </si>
  <si>
    <t>SEMESTER</t>
  </si>
  <si>
    <t>ปริญญาตรี ภาคปกติ</t>
  </si>
  <si>
    <t>สงขลา</t>
  </si>
  <si>
    <t>มหาวิทยาลัยทักษิณ</t>
  </si>
  <si>
    <t>ฝ่ายวิชาการ</t>
  </si>
  <si>
    <t>3 (3-0-6)</t>
  </si>
  <si>
    <t>0000162</t>
  </si>
  <si>
    <t>สิ่งแวดล้อมกับการดำเนินชีวิต</t>
  </si>
  <si>
    <t>พิมพ์ชนา ฮกทา,สุปาณี เลี้ยงพรพรรณ</t>
  </si>
  <si>
    <t>นันทรัตน์ พฤกษาพิทักษ์,พีรนาฏ คิดดี,ศิริลักษณ์ ช่วยพนัง,สุดสาคร สิงห์ทอง,สุนิสา คงประสิทธิ์</t>
  </si>
  <si>
    <t>กรกนก อุบลชลเขต,สรพงค์ เบญจศรี,สุนิสา คงประสิทธิ์,อรสา อนันต์,อานุช คีรีรัฐนิคม</t>
  </si>
  <si>
    <t>กนกพร สังขรักษ์,นันทิดา สุธรรมวงศ์,วิกาญดา ทองเนื้อแข็ง,สุนิสา คงประสิทธิ์,อุษา อ้นทอง</t>
  </si>
  <si>
    <t>2 (2-0-4)</t>
  </si>
  <si>
    <t>0000166</t>
  </si>
  <si>
    <t>ไฟฟ้ากับชีวิต</t>
  </si>
  <si>
    <t>กรกนก อุบลชลเขต,กฤษฎา พัชรสิทธิ์,จีรวัฒน์ โสภาจารย์,ธารทิพย์ สิทธิรักษ์,นันทพันธ์ นภัทรานันทน์,ปาลิตา สัจจะบุตร,พลกฤษณ์ คล้ายวิตภัทร,รวมพร นิคม,อนิดา เพ็ชรแก้ว,เริงวุฒิ ชูเมือง,เสาวณีย์ สิงห์สโรทัย</t>
  </si>
  <si>
    <t>3 (2-2-5)</t>
  </si>
  <si>
    <t>พัทลุง</t>
  </si>
  <si>
    <t>3 (2-3-4)</t>
  </si>
  <si>
    <t>6 (0-18-0)</t>
  </si>
  <si>
    <t>1 (0-2-1)</t>
  </si>
  <si>
    <t>1 (0-3-0)</t>
  </si>
  <si>
    <t>ระเบียบวิธีวิจัย</t>
  </si>
  <si>
    <t>จตุพร แก้วอ่อน</t>
  </si>
  <si>
    <t>จอมภพ แววศักดิ์</t>
  </si>
  <si>
    <t>พลกฤษณ์ คล้ายวิตภัทร</t>
  </si>
  <si>
    <t>1000111</t>
  </si>
  <si>
    <t>การเขียนแบบวิศวกรรม</t>
  </si>
  <si>
    <t>คณะวิศวกรรมศาสตร์</t>
  </si>
  <si>
    <t>พื้นฐานเฉพาะด้านวิศวกรรมศาสตร์</t>
  </si>
  <si>
    <t>กรกนก อุบลชลเขต,กฤต ฝันเซียน,กฤษฎา พัชรสิทธิ์,ชัยวัฒน์ จุมพลกุล,ธารทิพย์ สิทธิรักษ์,นันทพันธ์ นภัทรานันทน์,ปาลิตา สัจจะบุตร,อนิดา เพ็ชรแก้ว,เริงวุฒิ ชูเมือง,เสาวณีย์ สิงห์สโรทัย</t>
  </si>
  <si>
    <t>1000211</t>
  </si>
  <si>
    <t>วัสดุวิศวกรรม</t>
  </si>
  <si>
    <t>กรกนก อุบลชลเขต,กฤษฎา พัชรสิทธิ์,ปาลิตา สัจจะบุตร,อนิดา เพ็ชรแก้ว,เริงวุฒิ ชูเมือง,เสาวณีย์ สิงห์สโรทัย</t>
  </si>
  <si>
    <t>1000212</t>
  </si>
  <si>
    <t>การโปรแกรมคอมพิวเตอร์สำหรับวิศวกรรมศาสตร์</t>
  </si>
  <si>
    <t>กฤต ฝันเซียน,ธารทิพย์ สิทธิรักษ์,เริงวุฒิ ชูเมือง</t>
  </si>
  <si>
    <t>1000221</t>
  </si>
  <si>
    <t>หลักกลศาสตร์วิศวกรรม</t>
  </si>
  <si>
    <t>ชัยวัฒน์ จุมพลกุล,นันทพันธ์ นภัทรานันทน์,ปาลิตา สัจจะบุตร</t>
  </si>
  <si>
    <t>1000222</t>
  </si>
  <si>
    <t>อุณหพลศาสตร์และกลศาสตร์ของไหล</t>
  </si>
  <si>
    <t>กรกนก อุบลชลเขต,จตุพร แก้วอ่อน,ชัยวัฒน์ จุมพลกุล</t>
  </si>
  <si>
    <t>1001231</t>
  </si>
  <si>
    <t>วงจรไฟฟ้า</t>
  </si>
  <si>
    <t>วิศวกรรมเมคคาทรอนิกส์</t>
  </si>
  <si>
    <t>1001232</t>
  </si>
  <si>
    <t>สนามแม่เหล็กไฟฟ้า</t>
  </si>
  <si>
    <t>1002201</t>
  </si>
  <si>
    <t>ปฏิบัติการเคมีพอลิเมอร์</t>
  </si>
  <si>
    <t>วิศวกรรมการยางและพอลิเมอร์</t>
  </si>
  <si>
    <t>กรกนก อุบลชลเขต,กฤษฎา พัชรสิทธิ์,ปาลิตา สัจจะบุตร,อนิดา เพ็ชรแก้ว,เสาวณีย์ สิงห์สโรทัย</t>
  </si>
  <si>
    <t>1002231</t>
  </si>
  <si>
    <t>เคมีพอลิเมอร์</t>
  </si>
  <si>
    <t>1002232</t>
  </si>
  <si>
    <t>เทคโนโลยียาง</t>
  </si>
  <si>
    <t>บัณฑิตศึกษาภาคปกติ</t>
  </si>
  <si>
    <t>วิทยานิพนธ์</t>
  </si>
  <si>
    <t>9 (0-27-0)</t>
  </si>
  <si>
    <t>1004501</t>
  </si>
  <si>
    <t>สัมมนา 1</t>
  </si>
  <si>
    <t>วิศวกรรมพลังงาน</t>
  </si>
  <si>
    <t>กฤษฎา พัชรสิทธิ์,จตุพร แก้วอ่อน,จอมภพ แววศักดิ์,นันทพันธ์ นภัทรานันทน์,พลกฤษณ์ คล้ายวิตภัทร,รวมพร นิคม,อนิดา เพ็ชรแก้ว,เริงวุฒิ ชูเมือง,เสาวณีย์ สิงห์สโรทัย,โชคชัย เหมือนมาศ</t>
  </si>
  <si>
    <t>1004511</t>
  </si>
  <si>
    <t>หลักมูลวิศวกรรมพลังงาน 1</t>
  </si>
  <si>
    <t>โชคชัย เหมือนมาศ</t>
  </si>
  <si>
    <t>1004514</t>
  </si>
  <si>
    <t>1004561</t>
  </si>
  <si>
    <t>แหล่งพลังงานและการแปรรูปพลังงาน</t>
  </si>
  <si>
    <t>รวมพร นิคม</t>
  </si>
  <si>
    <t>1004566</t>
  </si>
  <si>
    <t>การเผาไหม้และการควบคุมการปล่อยมลพิษ</t>
  </si>
  <si>
    <t>1004576</t>
  </si>
  <si>
    <t>การจัดการและอนุรักษ์พลังงานในอุตสาหกรรม</t>
  </si>
  <si>
    <t>นันทพันธ์ นภัทรานันทน์</t>
  </si>
  <si>
    <t>1004683</t>
  </si>
  <si>
    <t>หัวข้อขั้นสูงในสาขาวิชาวิศวกรรมพลังงาน 1</t>
  </si>
  <si>
    <t>1004692</t>
  </si>
  <si>
    <t>วิทยานิพนธ์ แบบ ก 2</t>
  </si>
  <si>
    <t>18 (0-54-0)</t>
  </si>
  <si>
    <t>จตุพร แก้วอ่อน,จอมภพ แววศักดิ์,รวมพร นิคม,โชคชัย เหมือนมาศ</t>
  </si>
  <si>
    <t>ดุษฎีบัณฑิต  ภาคปกติ</t>
  </si>
  <si>
    <t>ดุษฎีนิพนธ์ แบบ 2.1</t>
  </si>
  <si>
    <t>1004701</t>
  </si>
  <si>
    <t>สัมมนาวิศวกรรมพลังงาน 1</t>
  </si>
  <si>
    <t>1004793</t>
  </si>
  <si>
    <t>จตุพร แก้วอ่อน,จอมภพ แววศักดิ์,อุษา อ้นทอง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</si>
</sst>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workbookViewId="0">
      <selection activeCell="A18" sqref="A18"/>
    </sheetView>
  </sheetViews>
  <sheetFormatPr defaultColWidth="15.625" defaultRowHeight="14.25" x14ac:dyDescent="0.2"/>
  <cols>
    <col min="1" max="1" width="27.625" bestFit="1" customWidth="1"/>
    <col min="2" max="2" width="12.75" bestFit="1" customWidth="1"/>
    <col min="3" max="3" width="12.5" bestFit="1" customWidth="1"/>
    <col min="4" max="4" width="58.625" bestFit="1" customWidth="1"/>
    <col min="5" max="5" width="28.625" bestFit="1" customWidth="1"/>
    <col min="6" max="6" width="53.375" bestFit="1" customWidth="1"/>
    <col min="7" max="7" width="8.625" bestFit="1" customWidth="1"/>
    <col min="8" max="11" width="8.625" customWidth="1"/>
    <col min="12" max="12" width="12.25" bestFit="1" customWidth="1"/>
    <col min="13" max="13" width="35.375" customWidth="1"/>
    <col min="14" max="14" width="4.25" bestFit="1" customWidth="1"/>
    <col min="15" max="17" width="3.875" bestFit="1" customWidth="1"/>
    <col min="18" max="18" width="3.25" bestFit="1" customWidth="1"/>
    <col min="19" max="19" width="4.125" bestFit="1" customWidth="1"/>
    <col min="20" max="20" width="3" bestFit="1" customWidth="1"/>
    <col min="21" max="21" width="3.875" bestFit="1" customWidth="1"/>
    <col min="22" max="22" width="5.625" bestFit="1" customWidth="1"/>
    <col min="23" max="23" width="4.375" bestFit="1" customWidth="1"/>
    <col min="24" max="24" width="4.875" bestFit="1" customWidth="1"/>
    <col min="25" max="25" width="5.875" bestFit="1" customWidth="1"/>
    <col min="26" max="26" width="10" bestFit="1" customWidth="1"/>
    <col min="27" max="27" width="9.75" bestFit="1" customWidth="1"/>
  </cols>
  <sheetData>
    <row r="1" spans="1:27" ht="16.5" customHeight="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</row>
    <row r="2" spans="1:27" ht="16.5" customHeight="1" x14ac:dyDescent="0.2">
      <c r="A2" t="s">
        <v>27</v>
      </c>
      <c r="B2" t="s">
        <v>28</v>
      </c>
      <c r="C2" s="1" t="s">
        <v>32</v>
      </c>
      <c r="D2" t="s">
        <v>33</v>
      </c>
      <c r="E2" t="s">
        <v>29</v>
      </c>
      <c r="F2" t="s">
        <v>30</v>
      </c>
      <c r="G2">
        <v>8</v>
      </c>
      <c r="H2" s="2" t="str">
        <f t="shared" ref="H2:H10" si="0">LEFT(L2,1)</f>
        <v>3</v>
      </c>
      <c r="I2" s="2" t="str">
        <f t="shared" ref="I2:I10" si="1">MID(L2,4,1)</f>
        <v>3</v>
      </c>
      <c r="J2" s="2" t="str">
        <f t="shared" ref="J2:J10" si="2">MID(L2,6,1)</f>
        <v>0</v>
      </c>
      <c r="K2" s="2" t="str">
        <f t="shared" ref="K2:K10" si="3">MID(L2,8,1)</f>
        <v>6</v>
      </c>
      <c r="L2" t="s">
        <v>31</v>
      </c>
      <c r="M2" t="s">
        <v>34</v>
      </c>
      <c r="N2">
        <v>0</v>
      </c>
      <c r="O2">
        <v>0</v>
      </c>
      <c r="P2">
        <v>0</v>
      </c>
      <c r="Q2">
        <v>107</v>
      </c>
      <c r="R2">
        <v>0</v>
      </c>
      <c r="S2">
        <v>0</v>
      </c>
      <c r="T2">
        <v>0</v>
      </c>
      <c r="U2">
        <v>40</v>
      </c>
      <c r="V2">
        <v>0</v>
      </c>
      <c r="W2">
        <v>147</v>
      </c>
      <c r="X2">
        <v>441</v>
      </c>
      <c r="Y2">
        <v>24.5</v>
      </c>
      <c r="Z2">
        <v>2561</v>
      </c>
      <c r="AA2">
        <v>1</v>
      </c>
    </row>
    <row r="3" spans="1:27" ht="16.5" customHeight="1" x14ac:dyDescent="0.2">
      <c r="A3" t="s">
        <v>27</v>
      </c>
      <c r="B3" t="s">
        <v>28</v>
      </c>
      <c r="C3" s="1" t="s">
        <v>32</v>
      </c>
      <c r="D3" t="s">
        <v>33</v>
      </c>
      <c r="E3" t="s">
        <v>29</v>
      </c>
      <c r="F3" t="s">
        <v>30</v>
      </c>
      <c r="G3">
        <v>7</v>
      </c>
      <c r="H3" s="2" t="str">
        <f t="shared" si="0"/>
        <v>3</v>
      </c>
      <c r="I3" s="2" t="str">
        <f t="shared" si="1"/>
        <v>3</v>
      </c>
      <c r="J3" s="2" t="str">
        <f t="shared" si="2"/>
        <v>0</v>
      </c>
      <c r="K3" s="2" t="str">
        <f t="shared" si="3"/>
        <v>6</v>
      </c>
      <c r="L3" t="s">
        <v>31</v>
      </c>
      <c r="M3" t="s">
        <v>34</v>
      </c>
      <c r="N3">
        <v>0</v>
      </c>
      <c r="O3">
        <v>0</v>
      </c>
      <c r="P3">
        <v>0</v>
      </c>
      <c r="Q3">
        <v>82</v>
      </c>
      <c r="R3">
        <v>0</v>
      </c>
      <c r="S3">
        <v>0</v>
      </c>
      <c r="T3">
        <v>0</v>
      </c>
      <c r="U3">
        <v>84</v>
      </c>
      <c r="V3">
        <v>0</v>
      </c>
      <c r="W3">
        <v>180</v>
      </c>
      <c r="X3">
        <v>540</v>
      </c>
      <c r="Y3">
        <v>30</v>
      </c>
      <c r="Z3">
        <v>2561</v>
      </c>
      <c r="AA3">
        <v>1</v>
      </c>
    </row>
    <row r="4" spans="1:27" ht="16.5" customHeight="1" x14ac:dyDescent="0.2">
      <c r="A4" t="s">
        <v>27</v>
      </c>
      <c r="B4" t="s">
        <v>28</v>
      </c>
      <c r="C4" s="1" t="s">
        <v>32</v>
      </c>
      <c r="D4" t="s">
        <v>33</v>
      </c>
      <c r="E4" t="s">
        <v>29</v>
      </c>
      <c r="F4" t="s">
        <v>30</v>
      </c>
      <c r="G4">
        <v>1</v>
      </c>
      <c r="H4" s="2" t="str">
        <f t="shared" si="0"/>
        <v>3</v>
      </c>
      <c r="I4" s="2" t="str">
        <f t="shared" si="1"/>
        <v>3</v>
      </c>
      <c r="J4" s="2" t="str">
        <f t="shared" si="2"/>
        <v>0</v>
      </c>
      <c r="K4" s="2" t="str">
        <f t="shared" si="3"/>
        <v>6</v>
      </c>
      <c r="L4" t="s">
        <v>31</v>
      </c>
      <c r="M4" t="s">
        <v>35</v>
      </c>
      <c r="N4">
        <v>0</v>
      </c>
      <c r="O4">
        <v>0</v>
      </c>
      <c r="P4">
        <v>0</v>
      </c>
      <c r="Q4">
        <v>82</v>
      </c>
      <c r="R4">
        <v>0</v>
      </c>
      <c r="S4">
        <v>0</v>
      </c>
      <c r="T4">
        <v>0</v>
      </c>
      <c r="U4">
        <v>113</v>
      </c>
      <c r="V4">
        <v>0</v>
      </c>
      <c r="W4">
        <v>195</v>
      </c>
      <c r="X4">
        <v>585</v>
      </c>
      <c r="Y4">
        <v>32.5</v>
      </c>
      <c r="Z4">
        <v>2561</v>
      </c>
      <c r="AA4">
        <v>1</v>
      </c>
    </row>
    <row r="5" spans="1:27" ht="16.5" customHeight="1" x14ac:dyDescent="0.2">
      <c r="A5" t="s">
        <v>27</v>
      </c>
      <c r="B5" t="s">
        <v>28</v>
      </c>
      <c r="C5" s="1" t="s">
        <v>32</v>
      </c>
      <c r="D5" t="s">
        <v>33</v>
      </c>
      <c r="E5" t="s">
        <v>29</v>
      </c>
      <c r="F5" t="s">
        <v>30</v>
      </c>
      <c r="G5">
        <v>2</v>
      </c>
      <c r="H5" s="2" t="str">
        <f t="shared" si="0"/>
        <v>3</v>
      </c>
      <c r="I5" s="2" t="str">
        <f t="shared" si="1"/>
        <v>3</v>
      </c>
      <c r="J5" s="2" t="str">
        <f t="shared" si="2"/>
        <v>0</v>
      </c>
      <c r="K5" s="2" t="str">
        <f t="shared" si="3"/>
        <v>6</v>
      </c>
      <c r="L5" t="s">
        <v>31</v>
      </c>
      <c r="M5" t="s">
        <v>36</v>
      </c>
      <c r="N5">
        <v>0</v>
      </c>
      <c r="O5">
        <v>0</v>
      </c>
      <c r="P5">
        <v>0</v>
      </c>
      <c r="Q5">
        <v>57</v>
      </c>
      <c r="R5">
        <v>0</v>
      </c>
      <c r="S5">
        <v>0</v>
      </c>
      <c r="T5">
        <v>0</v>
      </c>
      <c r="U5">
        <v>141</v>
      </c>
      <c r="V5">
        <v>0</v>
      </c>
      <c r="W5">
        <v>198</v>
      </c>
      <c r="X5">
        <v>594</v>
      </c>
      <c r="Y5">
        <v>33</v>
      </c>
      <c r="Z5">
        <v>2561</v>
      </c>
      <c r="AA5">
        <v>1</v>
      </c>
    </row>
    <row r="6" spans="1:27" ht="16.5" customHeight="1" x14ac:dyDescent="0.2">
      <c r="A6" t="s">
        <v>27</v>
      </c>
      <c r="B6" t="s">
        <v>28</v>
      </c>
      <c r="C6" s="1" t="s">
        <v>32</v>
      </c>
      <c r="D6" t="s">
        <v>33</v>
      </c>
      <c r="E6" t="s">
        <v>29</v>
      </c>
      <c r="F6" t="s">
        <v>30</v>
      </c>
      <c r="G6">
        <v>3</v>
      </c>
      <c r="H6" s="2" t="str">
        <f t="shared" si="0"/>
        <v>3</v>
      </c>
      <c r="I6" s="2" t="str">
        <f t="shared" si="1"/>
        <v>3</v>
      </c>
      <c r="J6" s="2" t="str">
        <f t="shared" si="2"/>
        <v>0</v>
      </c>
      <c r="K6" s="2" t="str">
        <f t="shared" si="3"/>
        <v>6</v>
      </c>
      <c r="L6" t="s">
        <v>31</v>
      </c>
      <c r="M6" t="s">
        <v>37</v>
      </c>
      <c r="N6">
        <v>0</v>
      </c>
      <c r="O6">
        <v>0</v>
      </c>
      <c r="P6">
        <v>0</v>
      </c>
      <c r="Q6">
        <v>8</v>
      </c>
      <c r="R6">
        <v>0</v>
      </c>
      <c r="S6">
        <v>0</v>
      </c>
      <c r="T6">
        <v>0</v>
      </c>
      <c r="U6">
        <v>128</v>
      </c>
      <c r="V6">
        <v>0</v>
      </c>
      <c r="W6">
        <v>136</v>
      </c>
      <c r="X6">
        <v>408</v>
      </c>
      <c r="Y6">
        <v>22.67</v>
      </c>
      <c r="Z6">
        <v>2561</v>
      </c>
      <c r="AA6">
        <v>1</v>
      </c>
    </row>
    <row r="7" spans="1:27" ht="16.5" customHeight="1" x14ac:dyDescent="0.2">
      <c r="A7" t="s">
        <v>27</v>
      </c>
      <c r="B7" t="s">
        <v>28</v>
      </c>
      <c r="C7" s="1" t="s">
        <v>32</v>
      </c>
      <c r="D7" t="s">
        <v>33</v>
      </c>
      <c r="E7" t="s">
        <v>29</v>
      </c>
      <c r="F7" t="s">
        <v>30</v>
      </c>
      <c r="G7">
        <v>4</v>
      </c>
      <c r="H7" s="2" t="str">
        <f t="shared" si="0"/>
        <v>3</v>
      </c>
      <c r="I7" s="2" t="str">
        <f t="shared" si="1"/>
        <v>3</v>
      </c>
      <c r="J7" s="2" t="str">
        <f t="shared" si="2"/>
        <v>0</v>
      </c>
      <c r="K7" s="2" t="str">
        <f t="shared" si="3"/>
        <v>6</v>
      </c>
      <c r="L7" t="s">
        <v>31</v>
      </c>
      <c r="M7" t="s">
        <v>35</v>
      </c>
      <c r="N7">
        <v>0</v>
      </c>
      <c r="O7">
        <v>0</v>
      </c>
      <c r="P7">
        <v>0</v>
      </c>
      <c r="Q7">
        <v>153</v>
      </c>
      <c r="R7">
        <v>0</v>
      </c>
      <c r="S7">
        <v>0</v>
      </c>
      <c r="T7">
        <v>0</v>
      </c>
      <c r="U7">
        <v>67</v>
      </c>
      <c r="V7">
        <v>0</v>
      </c>
      <c r="W7">
        <v>220</v>
      </c>
      <c r="X7">
        <v>660</v>
      </c>
      <c r="Y7">
        <v>36.67</v>
      </c>
      <c r="Z7">
        <v>2561</v>
      </c>
      <c r="AA7">
        <v>1</v>
      </c>
    </row>
    <row r="8" spans="1:27" ht="16.5" customHeight="1" x14ac:dyDescent="0.2">
      <c r="A8" t="s">
        <v>27</v>
      </c>
      <c r="B8" t="s">
        <v>28</v>
      </c>
      <c r="C8" s="1" t="s">
        <v>32</v>
      </c>
      <c r="D8" t="s">
        <v>33</v>
      </c>
      <c r="E8" t="s">
        <v>29</v>
      </c>
      <c r="F8" t="s">
        <v>30</v>
      </c>
      <c r="G8">
        <v>5</v>
      </c>
      <c r="H8" s="2" t="str">
        <f t="shared" si="0"/>
        <v>3</v>
      </c>
      <c r="I8" s="2" t="str">
        <f t="shared" si="1"/>
        <v>3</v>
      </c>
      <c r="J8" s="2" t="str">
        <f t="shared" si="2"/>
        <v>0</v>
      </c>
      <c r="K8" s="2" t="str">
        <f t="shared" si="3"/>
        <v>6</v>
      </c>
      <c r="L8" t="s">
        <v>31</v>
      </c>
      <c r="M8" t="s">
        <v>36</v>
      </c>
      <c r="N8">
        <v>0</v>
      </c>
      <c r="O8">
        <v>0</v>
      </c>
      <c r="P8">
        <v>0</v>
      </c>
      <c r="Q8">
        <v>108</v>
      </c>
      <c r="R8">
        <v>0</v>
      </c>
      <c r="S8">
        <v>0</v>
      </c>
      <c r="T8">
        <v>0</v>
      </c>
      <c r="U8">
        <v>132</v>
      </c>
      <c r="V8">
        <v>0</v>
      </c>
      <c r="W8">
        <v>240</v>
      </c>
      <c r="X8">
        <v>720</v>
      </c>
      <c r="Y8">
        <v>40</v>
      </c>
      <c r="Z8">
        <v>2561</v>
      </c>
      <c r="AA8">
        <v>1</v>
      </c>
    </row>
    <row r="9" spans="1:27" ht="16.5" customHeight="1" x14ac:dyDescent="0.2">
      <c r="A9" t="s">
        <v>27</v>
      </c>
      <c r="B9" t="s">
        <v>28</v>
      </c>
      <c r="C9" s="1" t="s">
        <v>32</v>
      </c>
      <c r="D9" t="s">
        <v>33</v>
      </c>
      <c r="E9" t="s">
        <v>29</v>
      </c>
      <c r="F9" t="s">
        <v>30</v>
      </c>
      <c r="G9">
        <v>6</v>
      </c>
      <c r="H9" s="2" t="str">
        <f t="shared" si="0"/>
        <v>3</v>
      </c>
      <c r="I9" s="2" t="str">
        <f t="shared" si="1"/>
        <v>3</v>
      </c>
      <c r="J9" s="2" t="str">
        <f t="shared" si="2"/>
        <v>0</v>
      </c>
      <c r="K9" s="2" t="str">
        <f t="shared" si="3"/>
        <v>6</v>
      </c>
      <c r="L9" t="s">
        <v>31</v>
      </c>
      <c r="M9" t="s">
        <v>37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76</v>
      </c>
      <c r="V9">
        <v>0</v>
      </c>
      <c r="W9">
        <v>167</v>
      </c>
      <c r="X9">
        <v>501</v>
      </c>
      <c r="Y9">
        <v>27.83</v>
      </c>
      <c r="Z9">
        <v>2561</v>
      </c>
      <c r="AA9">
        <v>1</v>
      </c>
    </row>
    <row r="10" spans="1:27" ht="16.5" customHeight="1" x14ac:dyDescent="0.2">
      <c r="A10" t="s">
        <v>27</v>
      </c>
      <c r="B10" t="s">
        <v>28</v>
      </c>
      <c r="C10" s="1" t="s">
        <v>39</v>
      </c>
      <c r="D10" t="s">
        <v>40</v>
      </c>
      <c r="E10" t="s">
        <v>29</v>
      </c>
      <c r="F10" t="s">
        <v>30</v>
      </c>
      <c r="G10">
        <v>1</v>
      </c>
      <c r="H10" s="2" t="str">
        <f t="shared" si="0"/>
        <v>2</v>
      </c>
      <c r="I10" s="2" t="str">
        <f t="shared" si="1"/>
        <v>2</v>
      </c>
      <c r="J10" s="2" t="str">
        <f t="shared" si="2"/>
        <v>0</v>
      </c>
      <c r="K10" s="2" t="str">
        <f t="shared" si="3"/>
        <v>4</v>
      </c>
      <c r="L10" t="s">
        <v>38</v>
      </c>
      <c r="M10" t="s">
        <v>41</v>
      </c>
      <c r="N10">
        <v>0</v>
      </c>
      <c r="O10">
        <v>0</v>
      </c>
      <c r="P10">
        <v>0</v>
      </c>
      <c r="Q10">
        <v>44</v>
      </c>
      <c r="R10">
        <v>0</v>
      </c>
      <c r="S10">
        <v>0</v>
      </c>
      <c r="T10">
        <v>0</v>
      </c>
      <c r="U10">
        <v>21</v>
      </c>
      <c r="V10">
        <v>0</v>
      </c>
      <c r="W10">
        <v>65</v>
      </c>
      <c r="X10">
        <v>130</v>
      </c>
      <c r="Y10">
        <v>7.22</v>
      </c>
      <c r="Z10">
        <v>2561</v>
      </c>
      <c r="AA10">
        <v>1</v>
      </c>
    </row>
    <row r="11" spans="1:27" ht="16.5" customHeight="1" x14ac:dyDescent="0.2">
      <c r="C11" s="1"/>
      <c r="H11" s="2"/>
      <c r="I11" s="2"/>
      <c r="J11" s="2"/>
      <c r="K11" s="2"/>
    </row>
    <row r="12" spans="1:27" ht="16.5" customHeight="1" x14ac:dyDescent="0.2">
      <c r="A12" t="s">
        <v>27</v>
      </c>
      <c r="B12" t="s">
        <v>43</v>
      </c>
      <c r="C12" s="1" t="s">
        <v>39</v>
      </c>
      <c r="D12" t="s">
        <v>40</v>
      </c>
      <c r="E12" t="s">
        <v>29</v>
      </c>
      <c r="F12" t="s">
        <v>30</v>
      </c>
      <c r="G12">
        <v>2102</v>
      </c>
      <c r="H12" s="2" t="str">
        <f t="shared" ref="H12:H13" si="4">LEFT(L12,1)</f>
        <v>2</v>
      </c>
      <c r="I12" s="2" t="str">
        <f t="shared" ref="I12:I13" si="5">MID(L12,4,1)</f>
        <v>2</v>
      </c>
      <c r="J12" s="2" t="str">
        <f t="shared" ref="J12:J13" si="6">MID(L12,6,1)</f>
        <v>0</v>
      </c>
      <c r="K12" s="2" t="str">
        <f t="shared" ref="K12:K13" si="7">MID(L12,8,1)</f>
        <v>4</v>
      </c>
      <c r="L12" t="s">
        <v>38</v>
      </c>
      <c r="M12" t="s">
        <v>41</v>
      </c>
      <c r="N12">
        <v>0</v>
      </c>
      <c r="O12">
        <v>0</v>
      </c>
      <c r="P12">
        <v>0</v>
      </c>
      <c r="Q12">
        <v>0</v>
      </c>
      <c r="R12">
        <v>0</v>
      </c>
      <c r="S12">
        <v>1</v>
      </c>
      <c r="T12">
        <v>0</v>
      </c>
      <c r="U12">
        <v>0</v>
      </c>
      <c r="V12">
        <v>40</v>
      </c>
      <c r="W12">
        <v>41</v>
      </c>
      <c r="X12">
        <v>82</v>
      </c>
      <c r="Y12">
        <v>4.5599999999999996</v>
      </c>
      <c r="Z12">
        <v>2561</v>
      </c>
      <c r="AA12">
        <v>1</v>
      </c>
    </row>
    <row r="13" spans="1:27" ht="16.5" customHeight="1" x14ac:dyDescent="0.2">
      <c r="A13" t="s">
        <v>27</v>
      </c>
      <c r="B13" t="s">
        <v>43</v>
      </c>
      <c r="C13" s="1" t="s">
        <v>39</v>
      </c>
      <c r="D13" t="s">
        <v>40</v>
      </c>
      <c r="E13" t="s">
        <v>29</v>
      </c>
      <c r="F13" t="s">
        <v>30</v>
      </c>
      <c r="G13">
        <v>2101</v>
      </c>
      <c r="H13" s="2" t="str">
        <f t="shared" si="4"/>
        <v>2</v>
      </c>
      <c r="I13" s="2" t="str">
        <f t="shared" si="5"/>
        <v>2</v>
      </c>
      <c r="J13" s="2" t="str">
        <f t="shared" si="6"/>
        <v>0</v>
      </c>
      <c r="K13" s="2" t="str">
        <f t="shared" si="7"/>
        <v>4</v>
      </c>
      <c r="L13" t="s">
        <v>38</v>
      </c>
      <c r="M13" t="s">
        <v>41</v>
      </c>
      <c r="N13">
        <v>0</v>
      </c>
      <c r="O13">
        <v>0</v>
      </c>
      <c r="P13">
        <v>17</v>
      </c>
      <c r="Q13">
        <v>0</v>
      </c>
      <c r="R13">
        <v>39</v>
      </c>
      <c r="S13">
        <v>35</v>
      </c>
      <c r="T13">
        <v>0</v>
      </c>
      <c r="U13">
        <v>0</v>
      </c>
      <c r="V13">
        <v>4</v>
      </c>
      <c r="W13">
        <v>95</v>
      </c>
      <c r="X13">
        <v>190</v>
      </c>
      <c r="Y13">
        <v>10.56</v>
      </c>
      <c r="Z13">
        <v>2561</v>
      </c>
      <c r="AA13">
        <v>1</v>
      </c>
    </row>
    <row r="14" spans="1:27" ht="16.5" customHeight="1" x14ac:dyDescent="0.2">
      <c r="C14" s="1"/>
      <c r="H14" s="2"/>
      <c r="I14" s="2"/>
      <c r="J14" s="2"/>
      <c r="K14" s="2"/>
    </row>
    <row r="15" spans="1:27" ht="16.5" customHeight="1" x14ac:dyDescent="0.2">
      <c r="A15" t="s">
        <v>27</v>
      </c>
      <c r="B15" t="s">
        <v>43</v>
      </c>
      <c r="C15" s="1" t="s">
        <v>52</v>
      </c>
      <c r="D15" t="s">
        <v>53</v>
      </c>
      <c r="E15" t="s">
        <v>54</v>
      </c>
      <c r="F15" t="s">
        <v>55</v>
      </c>
      <c r="G15">
        <v>2102</v>
      </c>
      <c r="H15" s="2" t="str">
        <f t="shared" ref="H15:H26" si="8">LEFT(L15,1)</f>
        <v>3</v>
      </c>
      <c r="I15" s="2" t="str">
        <f t="shared" ref="I15:I26" si="9">MID(L15,4,1)</f>
        <v>2</v>
      </c>
      <c r="J15" s="2" t="str">
        <f t="shared" ref="J15:J26" si="10">MID(L15,6,1)</f>
        <v>3</v>
      </c>
      <c r="K15" s="2" t="str">
        <f t="shared" ref="K15:K26" si="11">MID(L15,8,1)</f>
        <v>4</v>
      </c>
      <c r="L15" t="s">
        <v>44</v>
      </c>
      <c r="M15" t="s">
        <v>56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22</v>
      </c>
      <c r="X15">
        <v>66</v>
      </c>
      <c r="Y15">
        <v>3.67</v>
      </c>
      <c r="Z15">
        <v>2561</v>
      </c>
      <c r="AA15">
        <v>1</v>
      </c>
    </row>
    <row r="16" spans="1:27" ht="16.5" customHeight="1" x14ac:dyDescent="0.2">
      <c r="A16" t="s">
        <v>27</v>
      </c>
      <c r="B16" t="s">
        <v>43</v>
      </c>
      <c r="C16" s="1" t="s">
        <v>52</v>
      </c>
      <c r="D16" t="s">
        <v>53</v>
      </c>
      <c r="E16" t="s">
        <v>54</v>
      </c>
      <c r="F16" t="s">
        <v>55</v>
      </c>
      <c r="G16">
        <v>2101</v>
      </c>
      <c r="H16" s="2" t="str">
        <f t="shared" si="8"/>
        <v>3</v>
      </c>
      <c r="I16" s="2" t="str">
        <f t="shared" si="9"/>
        <v>2</v>
      </c>
      <c r="J16" s="2" t="str">
        <f t="shared" si="10"/>
        <v>3</v>
      </c>
      <c r="K16" s="2" t="str">
        <f t="shared" si="11"/>
        <v>4</v>
      </c>
      <c r="L16" t="s">
        <v>44</v>
      </c>
      <c r="M16" t="s">
        <v>56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22</v>
      </c>
      <c r="X16">
        <v>66</v>
      </c>
      <c r="Y16">
        <v>3.67</v>
      </c>
      <c r="Z16">
        <v>2561</v>
      </c>
      <c r="AA16">
        <v>1</v>
      </c>
    </row>
    <row r="17" spans="1:27" ht="16.5" customHeight="1" x14ac:dyDescent="0.2">
      <c r="A17" t="s">
        <v>27</v>
      </c>
      <c r="B17" t="s">
        <v>43</v>
      </c>
      <c r="C17" s="1" t="s">
        <v>57</v>
      </c>
      <c r="D17" t="s">
        <v>58</v>
      </c>
      <c r="E17" t="s">
        <v>54</v>
      </c>
      <c r="F17" t="s">
        <v>55</v>
      </c>
      <c r="G17">
        <v>2101</v>
      </c>
      <c r="H17" s="2" t="str">
        <f t="shared" si="8"/>
        <v>3</v>
      </c>
      <c r="I17" s="2" t="str">
        <f t="shared" si="9"/>
        <v>3</v>
      </c>
      <c r="J17" s="2" t="str">
        <f t="shared" si="10"/>
        <v>0</v>
      </c>
      <c r="K17" s="2" t="str">
        <f t="shared" si="11"/>
        <v>6</v>
      </c>
      <c r="L17" t="s">
        <v>31</v>
      </c>
      <c r="M17" t="s">
        <v>59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2561</v>
      </c>
      <c r="AA17">
        <v>1</v>
      </c>
    </row>
    <row r="18" spans="1:27" ht="16.5" customHeight="1" x14ac:dyDescent="0.2">
      <c r="A18" t="s">
        <v>27</v>
      </c>
      <c r="B18" t="s">
        <v>43</v>
      </c>
      <c r="C18" s="1" t="s">
        <v>60</v>
      </c>
      <c r="D18" t="s">
        <v>61</v>
      </c>
      <c r="E18" t="s">
        <v>54</v>
      </c>
      <c r="F18" t="s">
        <v>55</v>
      </c>
      <c r="G18">
        <v>2101</v>
      </c>
      <c r="H18" s="2" t="str">
        <f t="shared" si="8"/>
        <v>3</v>
      </c>
      <c r="I18" s="2" t="str">
        <f t="shared" si="9"/>
        <v>2</v>
      </c>
      <c r="J18" s="2" t="str">
        <f t="shared" si="10"/>
        <v>2</v>
      </c>
      <c r="K18" s="2" t="str">
        <f t="shared" si="11"/>
        <v>5</v>
      </c>
      <c r="L18" t="s">
        <v>42</v>
      </c>
      <c r="M18" t="s">
        <v>62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21</v>
      </c>
      <c r="X18">
        <v>63</v>
      </c>
      <c r="Y18">
        <v>3.5</v>
      </c>
      <c r="Z18">
        <v>2561</v>
      </c>
      <c r="AA18">
        <v>1</v>
      </c>
    </row>
    <row r="19" spans="1:27" ht="16.5" customHeight="1" x14ac:dyDescent="0.2">
      <c r="A19" t="s">
        <v>27</v>
      </c>
      <c r="B19" t="s">
        <v>43</v>
      </c>
      <c r="C19" s="1" t="s">
        <v>63</v>
      </c>
      <c r="D19" t="s">
        <v>64</v>
      </c>
      <c r="E19" t="s">
        <v>54</v>
      </c>
      <c r="F19" t="s">
        <v>55</v>
      </c>
      <c r="G19">
        <v>2101</v>
      </c>
      <c r="H19" s="2" t="str">
        <f t="shared" si="8"/>
        <v>3</v>
      </c>
      <c r="I19" s="2" t="str">
        <f t="shared" si="9"/>
        <v>3</v>
      </c>
      <c r="J19" s="2" t="str">
        <f t="shared" si="10"/>
        <v>0</v>
      </c>
      <c r="K19" s="2" t="str">
        <f t="shared" si="11"/>
        <v>6</v>
      </c>
      <c r="L19" t="s">
        <v>31</v>
      </c>
      <c r="M19" t="s">
        <v>65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21</v>
      </c>
      <c r="X19">
        <v>63</v>
      </c>
      <c r="Y19">
        <v>3.5</v>
      </c>
      <c r="Z19">
        <v>2561</v>
      </c>
      <c r="AA19">
        <v>1</v>
      </c>
    </row>
    <row r="20" spans="1:27" ht="16.5" customHeight="1" x14ac:dyDescent="0.2">
      <c r="A20" t="s">
        <v>27</v>
      </c>
      <c r="B20" t="s">
        <v>43</v>
      </c>
      <c r="C20" s="1" t="s">
        <v>66</v>
      </c>
      <c r="D20" t="s">
        <v>67</v>
      </c>
      <c r="E20" t="s">
        <v>54</v>
      </c>
      <c r="F20" t="s">
        <v>55</v>
      </c>
      <c r="G20">
        <v>2101</v>
      </c>
      <c r="H20" s="2" t="str">
        <f t="shared" si="8"/>
        <v>3</v>
      </c>
      <c r="I20" s="2" t="str">
        <f t="shared" si="9"/>
        <v>3</v>
      </c>
      <c r="J20" s="2" t="str">
        <f t="shared" si="10"/>
        <v>0</v>
      </c>
      <c r="K20" s="2" t="str">
        <f t="shared" si="11"/>
        <v>6</v>
      </c>
      <c r="L20" t="s">
        <v>31</v>
      </c>
      <c r="M20" t="s">
        <v>68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5</v>
      </c>
      <c r="X20">
        <v>15</v>
      </c>
      <c r="Y20">
        <v>0.83</v>
      </c>
      <c r="Z20">
        <v>2561</v>
      </c>
      <c r="AA20">
        <v>1</v>
      </c>
    </row>
    <row r="21" spans="1:27" ht="16.5" customHeight="1" x14ac:dyDescent="0.2">
      <c r="C21" s="1"/>
      <c r="H21" s="2"/>
      <c r="I21" s="2"/>
      <c r="J21" s="2"/>
      <c r="K21" s="2"/>
    </row>
    <row r="22" spans="1:27" ht="16.5" customHeight="1" x14ac:dyDescent="0.2">
      <c r="A22" t="s">
        <v>27</v>
      </c>
      <c r="B22" t="s">
        <v>43</v>
      </c>
      <c r="C22" s="1" t="s">
        <v>69</v>
      </c>
      <c r="D22" t="s">
        <v>70</v>
      </c>
      <c r="E22" t="s">
        <v>54</v>
      </c>
      <c r="F22" t="s">
        <v>71</v>
      </c>
      <c r="G22">
        <v>2101</v>
      </c>
      <c r="H22" s="2" t="str">
        <f t="shared" si="8"/>
        <v>3</v>
      </c>
      <c r="I22" s="2" t="str">
        <f t="shared" si="9"/>
        <v>3</v>
      </c>
      <c r="J22" s="2" t="str">
        <f t="shared" si="10"/>
        <v>0</v>
      </c>
      <c r="K22" s="2" t="str">
        <f t="shared" si="11"/>
        <v>6</v>
      </c>
      <c r="L22" t="s">
        <v>31</v>
      </c>
      <c r="M22" t="s">
        <v>62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16</v>
      </c>
      <c r="X22">
        <v>48</v>
      </c>
      <c r="Y22">
        <v>2.67</v>
      </c>
      <c r="Z22">
        <v>2561</v>
      </c>
      <c r="AA22">
        <v>1</v>
      </c>
    </row>
    <row r="23" spans="1:27" ht="16.5" customHeight="1" x14ac:dyDescent="0.2">
      <c r="A23" t="s">
        <v>27</v>
      </c>
      <c r="B23" t="s">
        <v>43</v>
      </c>
      <c r="C23" s="1" t="s">
        <v>72</v>
      </c>
      <c r="D23" t="s">
        <v>73</v>
      </c>
      <c r="E23" t="s">
        <v>54</v>
      </c>
      <c r="F23" t="s">
        <v>71</v>
      </c>
      <c r="G23">
        <v>2101</v>
      </c>
      <c r="H23" s="2" t="str">
        <f t="shared" si="8"/>
        <v>3</v>
      </c>
      <c r="I23" s="2" t="str">
        <f t="shared" si="9"/>
        <v>3</v>
      </c>
      <c r="J23" s="2" t="str">
        <f t="shared" si="10"/>
        <v>0</v>
      </c>
      <c r="K23" s="2" t="str">
        <f t="shared" si="11"/>
        <v>6</v>
      </c>
      <c r="L23" t="s">
        <v>31</v>
      </c>
      <c r="M23" t="s">
        <v>51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16</v>
      </c>
      <c r="X23">
        <v>48</v>
      </c>
      <c r="Y23">
        <v>2.67</v>
      </c>
      <c r="Z23">
        <v>2561</v>
      </c>
      <c r="AA23">
        <v>1</v>
      </c>
    </row>
    <row r="24" spans="1:27" ht="16.5" customHeight="1" x14ac:dyDescent="0.2">
      <c r="A24" t="s">
        <v>27</v>
      </c>
      <c r="B24" t="s">
        <v>43</v>
      </c>
      <c r="C24" s="1" t="s">
        <v>74</v>
      </c>
      <c r="D24" t="s">
        <v>75</v>
      </c>
      <c r="E24" t="s">
        <v>54</v>
      </c>
      <c r="F24" t="s">
        <v>76</v>
      </c>
      <c r="G24">
        <v>2101</v>
      </c>
      <c r="H24" s="2" t="str">
        <f t="shared" si="8"/>
        <v>1</v>
      </c>
      <c r="I24" s="2" t="str">
        <f t="shared" si="9"/>
        <v>0</v>
      </c>
      <c r="J24" s="2" t="str">
        <f t="shared" si="10"/>
        <v>3</v>
      </c>
      <c r="K24" s="2" t="str">
        <f t="shared" si="11"/>
        <v>0</v>
      </c>
      <c r="L24" t="s">
        <v>47</v>
      </c>
      <c r="M24" t="s">
        <v>77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5</v>
      </c>
      <c r="X24">
        <v>5</v>
      </c>
      <c r="Y24">
        <v>0.28000000000000003</v>
      </c>
      <c r="Z24">
        <v>2561</v>
      </c>
      <c r="AA24">
        <v>1</v>
      </c>
    </row>
    <row r="25" spans="1:27" ht="16.5" customHeight="1" x14ac:dyDescent="0.2">
      <c r="A25" t="s">
        <v>27</v>
      </c>
      <c r="B25" t="s">
        <v>43</v>
      </c>
      <c r="C25" s="1" t="s">
        <v>78</v>
      </c>
      <c r="D25" t="s">
        <v>79</v>
      </c>
      <c r="E25" t="s">
        <v>54</v>
      </c>
      <c r="F25" t="s">
        <v>76</v>
      </c>
      <c r="G25">
        <v>2101</v>
      </c>
      <c r="H25" s="2" t="str">
        <f t="shared" si="8"/>
        <v>3</v>
      </c>
      <c r="I25" s="2" t="str">
        <f t="shared" si="9"/>
        <v>3</v>
      </c>
      <c r="J25" s="2" t="str">
        <f t="shared" si="10"/>
        <v>0</v>
      </c>
      <c r="K25" s="2" t="str">
        <f t="shared" si="11"/>
        <v>6</v>
      </c>
      <c r="L25" t="s">
        <v>31</v>
      </c>
      <c r="M25" t="s">
        <v>77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5</v>
      </c>
      <c r="X25">
        <v>15</v>
      </c>
      <c r="Y25">
        <v>0.83</v>
      </c>
      <c r="Z25">
        <v>2561</v>
      </c>
      <c r="AA25">
        <v>1</v>
      </c>
    </row>
    <row r="26" spans="1:27" ht="16.5" customHeight="1" x14ac:dyDescent="0.2">
      <c r="A26" t="s">
        <v>27</v>
      </c>
      <c r="B26" t="s">
        <v>43</v>
      </c>
      <c r="C26" s="1" t="s">
        <v>80</v>
      </c>
      <c r="D26" t="s">
        <v>81</v>
      </c>
      <c r="E26" t="s">
        <v>54</v>
      </c>
      <c r="F26" t="s">
        <v>76</v>
      </c>
      <c r="G26">
        <v>2101</v>
      </c>
      <c r="H26" s="2" t="str">
        <f t="shared" si="8"/>
        <v>3</v>
      </c>
      <c r="I26" s="2" t="str">
        <f t="shared" si="9"/>
        <v>3</v>
      </c>
      <c r="J26" s="2" t="str">
        <f t="shared" si="10"/>
        <v>0</v>
      </c>
      <c r="K26" s="2" t="str">
        <f t="shared" si="11"/>
        <v>6</v>
      </c>
      <c r="L26" t="s">
        <v>31</v>
      </c>
      <c r="M26" t="s">
        <v>77</v>
      </c>
      <c r="N26">
        <v>0</v>
      </c>
      <c r="O26">
        <v>0</v>
      </c>
      <c r="P26">
        <v>5</v>
      </c>
      <c r="Q26">
        <v>0</v>
      </c>
      <c r="R26">
        <v>0</v>
      </c>
      <c r="S26">
        <v>26</v>
      </c>
      <c r="T26">
        <v>0</v>
      </c>
      <c r="U26">
        <v>0</v>
      </c>
      <c r="V26">
        <v>6</v>
      </c>
      <c r="W26">
        <v>37</v>
      </c>
      <c r="X26">
        <v>111</v>
      </c>
      <c r="Y26">
        <v>6.17</v>
      </c>
      <c r="Z26">
        <v>2561</v>
      </c>
      <c r="AA26">
        <v>1</v>
      </c>
    </row>
    <row r="27" spans="1:27" ht="16.5" customHeight="1" x14ac:dyDescent="0.2">
      <c r="C27" s="1"/>
      <c r="H27" s="2"/>
      <c r="I27" s="2"/>
      <c r="J27" s="2"/>
      <c r="K27" s="2"/>
    </row>
    <row r="28" spans="1:27" ht="16.5" customHeight="1" x14ac:dyDescent="0.2">
      <c r="A28" t="s">
        <v>82</v>
      </c>
      <c r="B28" t="s">
        <v>43</v>
      </c>
      <c r="C28" s="1" t="s">
        <v>85</v>
      </c>
      <c r="D28" t="s">
        <v>86</v>
      </c>
      <c r="E28" t="s">
        <v>54</v>
      </c>
      <c r="F28" t="s">
        <v>87</v>
      </c>
      <c r="G28">
        <v>2401</v>
      </c>
      <c r="H28" s="2" t="str">
        <f t="shared" ref="H28:H38" si="12">LEFT(L28,1)</f>
        <v>1</v>
      </c>
      <c r="I28" s="2" t="str">
        <f t="shared" ref="I28:I38" si="13">MID(L28,4,1)</f>
        <v>0</v>
      </c>
      <c r="J28" s="2" t="str">
        <f t="shared" ref="J28:J34" si="14">MID(L28,6,1)</f>
        <v>2</v>
      </c>
      <c r="K28" s="2" t="str">
        <f t="shared" ref="K28:K34" si="15">MID(L28,8,1)</f>
        <v>1</v>
      </c>
      <c r="L28" t="s">
        <v>46</v>
      </c>
      <c r="M28" t="s">
        <v>88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1</v>
      </c>
      <c r="X28">
        <v>1</v>
      </c>
      <c r="Y28">
        <v>0.08</v>
      </c>
      <c r="Z28">
        <v>2561</v>
      </c>
      <c r="AA28">
        <v>1</v>
      </c>
    </row>
    <row r="29" spans="1:27" ht="16.5" customHeight="1" x14ac:dyDescent="0.2">
      <c r="A29" t="s">
        <v>82</v>
      </c>
      <c r="B29" t="s">
        <v>43</v>
      </c>
      <c r="C29" s="1" t="s">
        <v>89</v>
      </c>
      <c r="D29" t="s">
        <v>90</v>
      </c>
      <c r="E29" t="s">
        <v>54</v>
      </c>
      <c r="F29" t="s">
        <v>87</v>
      </c>
      <c r="G29">
        <v>2401</v>
      </c>
      <c r="H29" s="2" t="str">
        <f t="shared" si="12"/>
        <v>3</v>
      </c>
      <c r="I29" s="2" t="str">
        <f t="shared" si="13"/>
        <v>3</v>
      </c>
      <c r="J29" s="2" t="str">
        <f t="shared" si="14"/>
        <v>0</v>
      </c>
      <c r="K29" s="2" t="str">
        <f t="shared" si="15"/>
        <v>6</v>
      </c>
      <c r="L29" t="s">
        <v>31</v>
      </c>
      <c r="M29" t="s">
        <v>91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1</v>
      </c>
      <c r="X29">
        <v>3</v>
      </c>
      <c r="Y29">
        <v>0.25</v>
      </c>
      <c r="Z29">
        <v>2561</v>
      </c>
      <c r="AA29">
        <v>1</v>
      </c>
    </row>
    <row r="30" spans="1:27" ht="16.5" customHeight="1" x14ac:dyDescent="0.2">
      <c r="A30" t="s">
        <v>82</v>
      </c>
      <c r="B30" t="s">
        <v>43</v>
      </c>
      <c r="C30" s="1" t="s">
        <v>92</v>
      </c>
      <c r="D30" t="s">
        <v>48</v>
      </c>
      <c r="E30" t="s">
        <v>54</v>
      </c>
      <c r="F30" t="s">
        <v>87</v>
      </c>
      <c r="G30">
        <v>2401</v>
      </c>
      <c r="H30" s="2" t="str">
        <f t="shared" si="12"/>
        <v>3</v>
      </c>
      <c r="I30" s="2" t="str">
        <f t="shared" si="13"/>
        <v>2</v>
      </c>
      <c r="J30" s="2" t="str">
        <f t="shared" si="14"/>
        <v>3</v>
      </c>
      <c r="K30" s="2" t="str">
        <f t="shared" si="15"/>
        <v>4</v>
      </c>
      <c r="L30" t="s">
        <v>44</v>
      </c>
      <c r="M30" t="s">
        <v>50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1</v>
      </c>
      <c r="X30">
        <v>3</v>
      </c>
      <c r="Y30">
        <v>0.25</v>
      </c>
      <c r="Z30">
        <v>2561</v>
      </c>
      <c r="AA30">
        <v>1</v>
      </c>
    </row>
    <row r="31" spans="1:27" ht="16.5" customHeight="1" x14ac:dyDescent="0.2">
      <c r="A31" t="s">
        <v>82</v>
      </c>
      <c r="B31" t="s">
        <v>43</v>
      </c>
      <c r="C31" s="1" t="s">
        <v>93</v>
      </c>
      <c r="D31" t="s">
        <v>94</v>
      </c>
      <c r="E31" t="s">
        <v>54</v>
      </c>
      <c r="F31" t="s">
        <v>87</v>
      </c>
      <c r="G31">
        <v>2401</v>
      </c>
      <c r="H31" s="2" t="str">
        <f t="shared" si="12"/>
        <v>3</v>
      </c>
      <c r="I31" s="2" t="str">
        <f t="shared" si="13"/>
        <v>3</v>
      </c>
      <c r="J31" s="2" t="str">
        <f t="shared" si="14"/>
        <v>0</v>
      </c>
      <c r="K31" s="2" t="str">
        <f t="shared" si="15"/>
        <v>6</v>
      </c>
      <c r="L31" t="s">
        <v>31</v>
      </c>
      <c r="M31" t="s">
        <v>95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1</v>
      </c>
      <c r="X31">
        <v>3</v>
      </c>
      <c r="Y31">
        <v>0.25</v>
      </c>
      <c r="Z31">
        <v>2561</v>
      </c>
      <c r="AA31">
        <v>1</v>
      </c>
    </row>
    <row r="32" spans="1:27" ht="16.5" customHeight="1" x14ac:dyDescent="0.2">
      <c r="A32" t="s">
        <v>82</v>
      </c>
      <c r="B32" t="s">
        <v>43</v>
      </c>
      <c r="C32" s="1" t="s">
        <v>96</v>
      </c>
      <c r="D32" t="s">
        <v>97</v>
      </c>
      <c r="E32" t="s">
        <v>54</v>
      </c>
      <c r="F32" t="s">
        <v>87</v>
      </c>
      <c r="G32">
        <v>2401</v>
      </c>
      <c r="H32" s="2" t="str">
        <f t="shared" si="12"/>
        <v>3</v>
      </c>
      <c r="I32" s="2" t="str">
        <f t="shared" si="13"/>
        <v>3</v>
      </c>
      <c r="J32" s="2" t="str">
        <f t="shared" si="14"/>
        <v>0</v>
      </c>
      <c r="K32" s="2" t="str">
        <f t="shared" si="15"/>
        <v>6</v>
      </c>
      <c r="L32" t="s">
        <v>31</v>
      </c>
      <c r="M32" t="s">
        <v>95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2</v>
      </c>
      <c r="X32">
        <v>6</v>
      </c>
      <c r="Y32">
        <v>0.5</v>
      </c>
      <c r="Z32">
        <v>2561</v>
      </c>
      <c r="AA32">
        <v>1</v>
      </c>
    </row>
    <row r="33" spans="1:27" ht="16.5" customHeight="1" x14ac:dyDescent="0.2">
      <c r="A33" t="s">
        <v>82</v>
      </c>
      <c r="B33" t="s">
        <v>43</v>
      </c>
      <c r="C33" s="1" t="s">
        <v>98</v>
      </c>
      <c r="D33" t="s">
        <v>99</v>
      </c>
      <c r="E33" t="s">
        <v>54</v>
      </c>
      <c r="F33" t="s">
        <v>87</v>
      </c>
      <c r="G33">
        <v>2401</v>
      </c>
      <c r="H33" s="2" t="str">
        <f t="shared" si="12"/>
        <v>3</v>
      </c>
      <c r="I33" s="2" t="str">
        <f t="shared" si="13"/>
        <v>2</v>
      </c>
      <c r="J33" s="2" t="str">
        <f t="shared" si="14"/>
        <v>3</v>
      </c>
      <c r="K33" s="2" t="str">
        <f t="shared" si="15"/>
        <v>4</v>
      </c>
      <c r="L33" t="s">
        <v>44</v>
      </c>
      <c r="M33" t="s">
        <v>100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4</v>
      </c>
      <c r="X33">
        <v>12</v>
      </c>
      <c r="Y33">
        <v>1</v>
      </c>
      <c r="Z33">
        <v>2561</v>
      </c>
      <c r="AA33">
        <v>1</v>
      </c>
    </row>
    <row r="34" spans="1:27" ht="16.5" customHeight="1" x14ac:dyDescent="0.2">
      <c r="A34" t="s">
        <v>82</v>
      </c>
      <c r="B34" t="s">
        <v>43</v>
      </c>
      <c r="C34" s="1" t="s">
        <v>101</v>
      </c>
      <c r="D34" t="s">
        <v>102</v>
      </c>
      <c r="E34" t="s">
        <v>54</v>
      </c>
      <c r="F34" t="s">
        <v>87</v>
      </c>
      <c r="G34">
        <v>2401</v>
      </c>
      <c r="H34" s="2" t="str">
        <f t="shared" si="12"/>
        <v>3</v>
      </c>
      <c r="I34" s="2" t="str">
        <f t="shared" si="13"/>
        <v>3</v>
      </c>
      <c r="J34" s="2" t="str">
        <f t="shared" si="14"/>
        <v>0</v>
      </c>
      <c r="K34" s="2" t="str">
        <f t="shared" si="15"/>
        <v>6</v>
      </c>
      <c r="L34" t="s">
        <v>31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2561</v>
      </c>
      <c r="AA34">
        <v>1</v>
      </c>
    </row>
    <row r="35" spans="1:27" ht="16.5" customHeight="1" x14ac:dyDescent="0.2">
      <c r="A35" t="s">
        <v>82</v>
      </c>
      <c r="B35" t="s">
        <v>43</v>
      </c>
      <c r="C35" s="1" t="s">
        <v>103</v>
      </c>
      <c r="D35" t="s">
        <v>104</v>
      </c>
      <c r="E35" t="s">
        <v>54</v>
      </c>
      <c r="F35" t="s">
        <v>87</v>
      </c>
      <c r="G35">
        <v>2401</v>
      </c>
      <c r="H35" s="2" t="str">
        <f>LEFT(L35,2)</f>
        <v>18</v>
      </c>
      <c r="I35" s="2" t="str">
        <f>MID(L35,5,1)</f>
        <v>0</v>
      </c>
      <c r="J35" s="2" t="str">
        <f>MID(L35,7,2)</f>
        <v>54</v>
      </c>
      <c r="K35" s="2" t="str">
        <f>MID(L35,10,1)</f>
        <v>0</v>
      </c>
      <c r="L35" t="s">
        <v>105</v>
      </c>
      <c r="M35" t="s">
        <v>106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2561</v>
      </c>
      <c r="AA35">
        <v>1</v>
      </c>
    </row>
    <row r="36" spans="1:27" ht="16.5" customHeight="1" x14ac:dyDescent="0.2">
      <c r="A36" t="s">
        <v>82</v>
      </c>
      <c r="B36" t="s">
        <v>43</v>
      </c>
      <c r="C36" s="1" t="s">
        <v>103</v>
      </c>
      <c r="D36" t="s">
        <v>104</v>
      </c>
      <c r="E36" t="s">
        <v>54</v>
      </c>
      <c r="F36" t="s">
        <v>87</v>
      </c>
      <c r="G36">
        <v>2402</v>
      </c>
      <c r="H36" s="2" t="str">
        <f t="shared" si="12"/>
        <v>6</v>
      </c>
      <c r="I36" s="2" t="str">
        <f t="shared" si="13"/>
        <v>0</v>
      </c>
      <c r="J36" s="2" t="str">
        <f>MID(L36,6,2)</f>
        <v>18</v>
      </c>
      <c r="K36" s="2" t="str">
        <f>MID(L36,9,1)</f>
        <v>0</v>
      </c>
      <c r="L36" t="s">
        <v>45</v>
      </c>
      <c r="M36" t="s">
        <v>49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1</v>
      </c>
      <c r="X36">
        <v>6</v>
      </c>
      <c r="Y36">
        <v>0.5</v>
      </c>
      <c r="Z36">
        <v>2561</v>
      </c>
      <c r="AA36">
        <v>1</v>
      </c>
    </row>
    <row r="37" spans="1:27" ht="16.5" customHeight="1" x14ac:dyDescent="0.2">
      <c r="A37" t="s">
        <v>82</v>
      </c>
      <c r="B37" t="s">
        <v>43</v>
      </c>
      <c r="C37" s="1" t="s">
        <v>103</v>
      </c>
      <c r="D37" t="s">
        <v>83</v>
      </c>
      <c r="E37" t="s">
        <v>54</v>
      </c>
      <c r="F37" t="s">
        <v>87</v>
      </c>
      <c r="G37">
        <v>2402</v>
      </c>
      <c r="H37" s="2" t="str">
        <f t="shared" si="12"/>
        <v>9</v>
      </c>
      <c r="I37" s="2" t="str">
        <f t="shared" si="13"/>
        <v>0</v>
      </c>
      <c r="J37" s="2" t="str">
        <f t="shared" ref="J37:J38" si="16">MID(L37,6,2)</f>
        <v>27</v>
      </c>
      <c r="K37" s="2" t="str">
        <f t="shared" ref="K37:K38" si="17">MID(L37,9,1)</f>
        <v>0</v>
      </c>
      <c r="L37" t="s">
        <v>84</v>
      </c>
      <c r="M37" t="s">
        <v>91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1</v>
      </c>
      <c r="X37">
        <v>9</v>
      </c>
      <c r="Y37">
        <v>0.75</v>
      </c>
      <c r="Z37">
        <v>2561</v>
      </c>
      <c r="AA37">
        <v>1</v>
      </c>
    </row>
    <row r="38" spans="1:27" ht="16.5" customHeight="1" x14ac:dyDescent="0.2">
      <c r="A38" t="s">
        <v>82</v>
      </c>
      <c r="B38" t="s">
        <v>43</v>
      </c>
      <c r="C38" s="1" t="s">
        <v>103</v>
      </c>
      <c r="D38" t="s">
        <v>104</v>
      </c>
      <c r="E38" t="s">
        <v>54</v>
      </c>
      <c r="F38" t="s">
        <v>87</v>
      </c>
      <c r="G38">
        <v>2401</v>
      </c>
      <c r="H38" s="2" t="str">
        <f t="shared" si="12"/>
        <v>6</v>
      </c>
      <c r="I38" s="2" t="str">
        <f t="shared" si="13"/>
        <v>0</v>
      </c>
      <c r="J38" s="2" t="str">
        <f t="shared" si="16"/>
        <v>18</v>
      </c>
      <c r="K38" s="2" t="str">
        <f t="shared" si="17"/>
        <v>0</v>
      </c>
      <c r="L38" t="s">
        <v>45</v>
      </c>
      <c r="M38" t="s">
        <v>50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2</v>
      </c>
      <c r="X38">
        <v>12</v>
      </c>
      <c r="Y38">
        <v>1</v>
      </c>
      <c r="Z38">
        <v>2561</v>
      </c>
      <c r="AA38">
        <v>1</v>
      </c>
    </row>
    <row r="39" spans="1:27" ht="16.5" customHeight="1" x14ac:dyDescent="0.2">
      <c r="C39" s="1"/>
      <c r="H39" s="2"/>
      <c r="I39" s="2"/>
      <c r="J39" s="2"/>
      <c r="K39" s="2"/>
    </row>
    <row r="40" spans="1:27" ht="16.5" customHeight="1" x14ac:dyDescent="0.2">
      <c r="A40" t="s">
        <v>107</v>
      </c>
      <c r="B40" t="s">
        <v>43</v>
      </c>
      <c r="C40" s="1" t="s">
        <v>89</v>
      </c>
      <c r="D40" t="s">
        <v>90</v>
      </c>
      <c r="E40" t="s">
        <v>54</v>
      </c>
      <c r="F40" t="s">
        <v>87</v>
      </c>
      <c r="G40">
        <v>2901</v>
      </c>
      <c r="H40" s="2" t="str">
        <f t="shared" ref="H40" si="18">LEFT(L40,1)</f>
        <v>3</v>
      </c>
      <c r="I40" s="2" t="str">
        <f t="shared" ref="I40" si="19">MID(L40,4,1)</f>
        <v>3</v>
      </c>
      <c r="J40" s="2" t="str">
        <f t="shared" ref="J40:J45" si="20">MID(L40,6,1)</f>
        <v>0</v>
      </c>
      <c r="K40" s="2" t="str">
        <f t="shared" ref="K40:K45" si="21">MID(L40,8,1)</f>
        <v>6</v>
      </c>
      <c r="L40" t="s">
        <v>31</v>
      </c>
      <c r="M40" t="s">
        <v>95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2</v>
      </c>
      <c r="X40">
        <v>6</v>
      </c>
      <c r="Y40">
        <v>0.5</v>
      </c>
      <c r="Z40">
        <v>2561</v>
      </c>
      <c r="AA40">
        <v>1</v>
      </c>
    </row>
    <row r="41" spans="1:27" ht="16.5" customHeight="1" x14ac:dyDescent="0.2">
      <c r="A41" t="s">
        <v>107</v>
      </c>
      <c r="B41" t="s">
        <v>43</v>
      </c>
      <c r="C41" s="1" t="s">
        <v>92</v>
      </c>
      <c r="D41" t="s">
        <v>48</v>
      </c>
      <c r="E41" t="s">
        <v>54</v>
      </c>
      <c r="F41" t="s">
        <v>87</v>
      </c>
      <c r="G41">
        <v>2901</v>
      </c>
      <c r="H41" s="2" t="str">
        <f t="shared" ref="H41:H46" si="22">LEFT(L41,1)</f>
        <v>3</v>
      </c>
      <c r="I41" s="2" t="str">
        <f t="shared" ref="I41:I46" si="23">MID(L41,4,1)</f>
        <v>2</v>
      </c>
      <c r="J41" s="2" t="str">
        <f t="shared" si="20"/>
        <v>3</v>
      </c>
      <c r="K41" s="2" t="str">
        <f t="shared" si="21"/>
        <v>4</v>
      </c>
      <c r="L41" t="s">
        <v>44</v>
      </c>
      <c r="M41" t="s">
        <v>50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2</v>
      </c>
      <c r="X41">
        <v>6</v>
      </c>
      <c r="Y41">
        <v>0.5</v>
      </c>
      <c r="Z41">
        <v>2561</v>
      </c>
      <c r="AA41">
        <v>1</v>
      </c>
    </row>
    <row r="42" spans="1:27" ht="16.5" customHeight="1" x14ac:dyDescent="0.2">
      <c r="A42" t="s">
        <v>107</v>
      </c>
      <c r="B42" t="s">
        <v>43</v>
      </c>
      <c r="C42" s="1" t="s">
        <v>93</v>
      </c>
      <c r="D42" t="s">
        <v>94</v>
      </c>
      <c r="E42" t="s">
        <v>54</v>
      </c>
      <c r="F42" t="s">
        <v>87</v>
      </c>
      <c r="G42">
        <v>2901</v>
      </c>
      <c r="H42" s="2" t="str">
        <f t="shared" si="22"/>
        <v>3</v>
      </c>
      <c r="I42" s="2" t="str">
        <f t="shared" si="23"/>
        <v>3</v>
      </c>
      <c r="J42" s="2" t="str">
        <f t="shared" si="20"/>
        <v>0</v>
      </c>
      <c r="K42" s="2" t="str">
        <f t="shared" si="21"/>
        <v>6</v>
      </c>
      <c r="L42" t="s">
        <v>31</v>
      </c>
      <c r="M42" t="s">
        <v>95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2</v>
      </c>
      <c r="X42">
        <v>6</v>
      </c>
      <c r="Y42">
        <v>0.5</v>
      </c>
      <c r="Z42">
        <v>2561</v>
      </c>
      <c r="AA42">
        <v>1</v>
      </c>
    </row>
    <row r="43" spans="1:27" ht="16.5" customHeight="1" x14ac:dyDescent="0.2">
      <c r="A43" t="s">
        <v>107</v>
      </c>
      <c r="B43" t="s">
        <v>43</v>
      </c>
      <c r="C43" s="1" t="s">
        <v>96</v>
      </c>
      <c r="D43" t="s">
        <v>97</v>
      </c>
      <c r="E43" t="s">
        <v>54</v>
      </c>
      <c r="F43" t="s">
        <v>87</v>
      </c>
      <c r="G43">
        <v>2901</v>
      </c>
      <c r="H43" s="2" t="str">
        <f t="shared" si="22"/>
        <v>3</v>
      </c>
      <c r="I43" s="2" t="str">
        <f t="shared" si="23"/>
        <v>3</v>
      </c>
      <c r="J43" s="2" t="str">
        <f t="shared" si="20"/>
        <v>0</v>
      </c>
      <c r="K43" s="2" t="str">
        <f t="shared" si="21"/>
        <v>6</v>
      </c>
      <c r="L43" t="s">
        <v>31</v>
      </c>
      <c r="M43" t="s">
        <v>95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1</v>
      </c>
      <c r="X43">
        <v>3</v>
      </c>
      <c r="Y43">
        <v>0.25</v>
      </c>
      <c r="Z43">
        <v>2561</v>
      </c>
      <c r="AA43">
        <v>1</v>
      </c>
    </row>
    <row r="44" spans="1:27" ht="16.5" customHeight="1" x14ac:dyDescent="0.2">
      <c r="A44" t="s">
        <v>107</v>
      </c>
      <c r="B44" t="s">
        <v>43</v>
      </c>
      <c r="C44" s="1" t="s">
        <v>98</v>
      </c>
      <c r="D44" t="s">
        <v>99</v>
      </c>
      <c r="E44" t="s">
        <v>54</v>
      </c>
      <c r="F44" t="s">
        <v>87</v>
      </c>
      <c r="G44">
        <v>2901</v>
      </c>
      <c r="H44" s="2" t="str">
        <f t="shared" si="22"/>
        <v>3</v>
      </c>
      <c r="I44" s="2" t="str">
        <f t="shared" si="23"/>
        <v>2</v>
      </c>
      <c r="J44" s="2" t="str">
        <f t="shared" si="20"/>
        <v>3</v>
      </c>
      <c r="K44" s="2" t="str">
        <f t="shared" si="21"/>
        <v>4</v>
      </c>
      <c r="L44" t="s">
        <v>44</v>
      </c>
      <c r="M44" t="s">
        <v>100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3</v>
      </c>
      <c r="X44">
        <v>9</v>
      </c>
      <c r="Y44">
        <v>0.75</v>
      </c>
      <c r="Z44">
        <v>2561</v>
      </c>
      <c r="AA44">
        <v>1</v>
      </c>
    </row>
    <row r="45" spans="1:27" ht="16.5" customHeight="1" x14ac:dyDescent="0.2">
      <c r="A45" t="s">
        <v>107</v>
      </c>
      <c r="B45" t="s">
        <v>43</v>
      </c>
      <c r="C45" s="1" t="s">
        <v>109</v>
      </c>
      <c r="D45" t="s">
        <v>110</v>
      </c>
      <c r="E45" t="s">
        <v>54</v>
      </c>
      <c r="F45" t="s">
        <v>87</v>
      </c>
      <c r="G45">
        <v>2901</v>
      </c>
      <c r="H45" s="2" t="str">
        <f t="shared" si="22"/>
        <v>1</v>
      </c>
      <c r="I45" s="2" t="str">
        <f t="shared" si="23"/>
        <v>0</v>
      </c>
      <c r="J45" s="2" t="str">
        <f t="shared" si="20"/>
        <v>2</v>
      </c>
      <c r="K45" s="2" t="str">
        <f t="shared" si="21"/>
        <v>1</v>
      </c>
      <c r="L45" t="s">
        <v>46</v>
      </c>
      <c r="M45" t="s">
        <v>88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1</v>
      </c>
      <c r="X45">
        <v>1</v>
      </c>
      <c r="Y45">
        <v>0.08</v>
      </c>
      <c r="Z45">
        <v>2561</v>
      </c>
      <c r="AA45">
        <v>1</v>
      </c>
    </row>
    <row r="46" spans="1:27" ht="16.5" customHeight="1" x14ac:dyDescent="0.2">
      <c r="A46" t="s">
        <v>107</v>
      </c>
      <c r="B46" t="s">
        <v>43</v>
      </c>
      <c r="C46" s="1" t="s">
        <v>111</v>
      </c>
      <c r="D46" t="s">
        <v>108</v>
      </c>
      <c r="E46" t="s">
        <v>54</v>
      </c>
      <c r="F46" t="s">
        <v>87</v>
      </c>
      <c r="G46">
        <v>2901</v>
      </c>
      <c r="H46" s="2" t="str">
        <f t="shared" si="22"/>
        <v>9</v>
      </c>
      <c r="I46" s="2" t="str">
        <f t="shared" si="23"/>
        <v>0</v>
      </c>
      <c r="J46" s="2" t="str">
        <f t="shared" ref="J46" si="24">MID(L46,6,2)</f>
        <v>27</v>
      </c>
      <c r="K46" s="2" t="str">
        <f t="shared" ref="K46" si="25">MID(L46,9,1)</f>
        <v>0</v>
      </c>
      <c r="L46" t="s">
        <v>84</v>
      </c>
      <c r="M46" t="s">
        <v>112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1</v>
      </c>
      <c r="X46">
        <v>9</v>
      </c>
      <c r="Y46">
        <v>0.75</v>
      </c>
      <c r="Z46">
        <v>2561</v>
      </c>
      <c r="AA4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เทอม_1-2561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cc</cp:lastModifiedBy>
  <dcterms:created xsi:type="dcterms:W3CDTF">2018-11-05T09:29:51Z</dcterms:created>
  <dcterms:modified xsi:type="dcterms:W3CDTF">2018-11-05T09:35:04Z</dcterms:modified>
</cp:coreProperties>
</file>